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6" firstSheet="1" activeTab="8"/>
  </bookViews>
  <sheets>
    <sheet name="нормат_ док_" sheetId="1" r:id="rId1"/>
    <sheet name="анализ  соц_" sheetId="2" r:id="rId2"/>
    <sheet name="анализ учащиеся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Лист1" sheetId="26" r:id="rId26"/>
  </sheets>
  <definedNames>
    <definedName name="_xlnm.Print_Area" localSheetId="22">'20'!$A$1:$H$34</definedName>
    <definedName name="_xlnm.Print_Area" localSheetId="23">'21'!$A$1:$H$34</definedName>
    <definedName name="_xlnm.Print_Area" localSheetId="24">'22'!$A$1:$F$31</definedName>
  </definedNames>
  <calcPr calcId="145621"/>
</workbook>
</file>

<file path=xl/calcChain.xml><?xml version="1.0" encoding="utf-8"?>
<calcChain xmlns="http://schemas.openxmlformats.org/spreadsheetml/2006/main">
  <c r="E14" i="8" l="1"/>
  <c r="E14" i="6" l="1"/>
  <c r="E14" i="7" l="1"/>
  <c r="E14" i="5" l="1"/>
  <c r="F14" i="23" l="1"/>
  <c r="G24" i="23"/>
  <c r="G41" i="21" l="1"/>
  <c r="F13" i="21"/>
  <c r="E13" i="19" l="1"/>
  <c r="E13" i="18" l="1"/>
  <c r="E14" i="17" l="1"/>
  <c r="E14" i="16" l="1"/>
  <c r="G41" i="11" l="1"/>
  <c r="D26" i="25" l="1"/>
  <c r="E26" i="25"/>
  <c r="D17" i="25"/>
  <c r="E24" i="24"/>
  <c r="F24" i="24"/>
  <c r="E14" i="24"/>
  <c r="F41" i="22"/>
  <c r="F42" i="5"/>
  <c r="E13" i="20" l="1"/>
  <c r="E13" i="15" l="1"/>
  <c r="E13" i="14" l="1"/>
  <c r="E13" i="12" l="1"/>
  <c r="E42" i="9" l="1"/>
  <c r="F42" i="9"/>
  <c r="F41" i="10" l="1"/>
  <c r="F13" i="11" l="1"/>
  <c r="E13" i="10" l="1"/>
  <c r="E13" i="4" l="1"/>
  <c r="F31" i="4" l="1"/>
  <c r="F41" i="4" s="1"/>
  <c r="I17" i="3"/>
  <c r="H33" i="3"/>
  <c r="H33" i="2"/>
  <c r="H32" i="2"/>
  <c r="H31" i="2"/>
  <c r="H30" i="2"/>
  <c r="H29" i="2"/>
  <c r="H28" i="2"/>
  <c r="H27" i="2"/>
  <c r="H26" i="2"/>
  <c r="I14" i="3"/>
  <c r="I13" i="3"/>
  <c r="I16" i="3"/>
  <c r="I19" i="3"/>
  <c r="I20" i="3"/>
  <c r="I21" i="3"/>
  <c r="I22" i="3"/>
  <c r="I23" i="3"/>
  <c r="I24" i="3"/>
  <c r="I25" i="3"/>
  <c r="H32" i="3"/>
  <c r="H31" i="3"/>
  <c r="H30" i="3"/>
  <c r="H29" i="3"/>
  <c r="H28" i="3"/>
  <c r="H27" i="3"/>
  <c r="H26" i="3"/>
  <c r="I13" i="2"/>
  <c r="I14" i="2"/>
  <c r="I15" i="2"/>
  <c r="I16" i="2"/>
  <c r="K16" i="2" s="1"/>
  <c r="I17" i="2"/>
  <c r="I18" i="2"/>
  <c r="I19" i="2"/>
  <c r="I20" i="2"/>
  <c r="I21" i="2"/>
  <c r="I22" i="2"/>
  <c r="I23" i="2"/>
  <c r="I24" i="2"/>
  <c r="I25" i="2"/>
  <c r="H25" i="2"/>
  <c r="H25" i="3"/>
  <c r="F31" i="16"/>
  <c r="F42" i="16" s="1"/>
  <c r="J25" i="3" s="1"/>
  <c r="E31" i="16"/>
  <c r="E42" i="16" s="1"/>
  <c r="G30" i="13"/>
  <c r="G41" i="13" s="1"/>
  <c r="J22" i="3" s="1"/>
  <c r="F30" i="13"/>
  <c r="F41" i="13" s="1"/>
  <c r="J18" i="3"/>
  <c r="K18" i="3" s="1"/>
  <c r="F32" i="6"/>
  <c r="F42" i="6" s="1"/>
  <c r="J15" i="3" s="1"/>
  <c r="E32" i="6"/>
  <c r="E42" i="6" s="1"/>
  <c r="F31" i="5"/>
  <c r="J14" i="2" s="1"/>
  <c r="E31" i="5"/>
  <c r="E31" i="4"/>
  <c r="E41" i="4" s="1"/>
  <c r="J33" i="2"/>
  <c r="J32" i="2"/>
  <c r="J31" i="2"/>
  <c r="J30" i="2"/>
  <c r="F29" i="20"/>
  <c r="J29" i="2" s="1"/>
  <c r="F29" i="19"/>
  <c r="J28" i="2" s="1"/>
  <c r="F29" i="18"/>
  <c r="J27" i="2" s="1"/>
  <c r="F30" i="17"/>
  <c r="J26" i="2" s="1"/>
  <c r="F29" i="15"/>
  <c r="J24" i="3" s="1"/>
  <c r="F29" i="14"/>
  <c r="J23" i="2" s="1"/>
  <c r="F29" i="12"/>
  <c r="J21" i="2" s="1"/>
  <c r="G29" i="11"/>
  <c r="J20" i="2" s="1"/>
  <c r="F29" i="10"/>
  <c r="J19" i="2" s="1"/>
  <c r="F30" i="8"/>
  <c r="J17" i="2" s="1"/>
  <c r="F30" i="7"/>
  <c r="F21" i="16"/>
  <c r="F35" i="16"/>
  <c r="H24" i="2"/>
  <c r="H23" i="2"/>
  <c r="H22" i="2"/>
  <c r="H20" i="2"/>
  <c r="H19" i="2"/>
  <c r="H18" i="2"/>
  <c r="H17" i="2"/>
  <c r="H16" i="2"/>
  <c r="H15" i="2"/>
  <c r="H13" i="2"/>
  <c r="F21" i="17"/>
  <c r="F35" i="17"/>
  <c r="F20" i="4"/>
  <c r="E20" i="4"/>
  <c r="F21" i="7"/>
  <c r="F35" i="7"/>
  <c r="F19" i="22"/>
  <c r="F33" i="22"/>
  <c r="E19" i="22"/>
  <c r="E33" i="22"/>
  <c r="E12" i="22"/>
  <c r="G20" i="21"/>
  <c r="F20" i="21"/>
  <c r="F34" i="21"/>
  <c r="F20" i="20"/>
  <c r="F34" i="20"/>
  <c r="E20" i="20"/>
  <c r="E29" i="20"/>
  <c r="E34" i="20"/>
  <c r="F20" i="19"/>
  <c r="F34" i="19"/>
  <c r="E20" i="19"/>
  <c r="E29" i="19"/>
  <c r="E34" i="19"/>
  <c r="F20" i="18"/>
  <c r="F34" i="18"/>
  <c r="E20" i="18"/>
  <c r="E29" i="18"/>
  <c r="E34" i="18"/>
  <c r="E21" i="17"/>
  <c r="E30" i="17"/>
  <c r="E35" i="17"/>
  <c r="E21" i="16"/>
  <c r="E35" i="16"/>
  <c r="F20" i="15"/>
  <c r="F34" i="15"/>
  <c r="E20" i="15"/>
  <c r="E29" i="15"/>
  <c r="E34" i="15"/>
  <c r="F20" i="14"/>
  <c r="F34" i="14"/>
  <c r="E20" i="14"/>
  <c r="E29" i="14"/>
  <c r="E34" i="14"/>
  <c r="G20" i="11"/>
  <c r="F20" i="11"/>
  <c r="F29" i="11"/>
  <c r="F34" i="11"/>
  <c r="F20" i="12"/>
  <c r="F34" i="12"/>
  <c r="E20" i="12"/>
  <c r="E29" i="12"/>
  <c r="E34" i="12"/>
  <c r="F20" i="10"/>
  <c r="F34" i="10"/>
  <c r="E20" i="10"/>
  <c r="E29" i="10"/>
  <c r="E34" i="10"/>
  <c r="F21" i="9"/>
  <c r="F35" i="9"/>
  <c r="E21" i="9"/>
  <c r="E35" i="9"/>
  <c r="E14" i="9"/>
  <c r="F21" i="8"/>
  <c r="F35" i="8"/>
  <c r="E21" i="8"/>
  <c r="E30" i="8"/>
  <c r="E35" i="8"/>
  <c r="E21" i="7"/>
  <c r="E30" i="7"/>
  <c r="E35" i="7"/>
  <c r="F21" i="6"/>
  <c r="E21" i="6"/>
  <c r="F21" i="5"/>
  <c r="F35" i="5"/>
  <c r="E21" i="5"/>
  <c r="E35" i="5"/>
  <c r="G20" i="13"/>
  <c r="F20" i="13"/>
  <c r="H14" i="2"/>
  <c r="H21" i="2"/>
  <c r="H14" i="3"/>
  <c r="H15" i="3"/>
  <c r="H16" i="3"/>
  <c r="H17" i="3"/>
  <c r="H18" i="3"/>
  <c r="H19" i="3"/>
  <c r="H20" i="3"/>
  <c r="H21" i="3"/>
  <c r="H22" i="3"/>
  <c r="H23" i="3"/>
  <c r="H24" i="3"/>
  <c r="H36" i="3"/>
  <c r="E41" i="19" l="1"/>
  <c r="J32" i="3"/>
  <c r="K32" i="3" s="1"/>
  <c r="L32" i="3" s="1"/>
  <c r="F41" i="21"/>
  <c r="J15" i="2"/>
  <c r="K15" i="2" s="1"/>
  <c r="L15" i="2" s="1"/>
  <c r="K14" i="2"/>
  <c r="L14" i="2" s="1"/>
  <c r="K25" i="3"/>
  <c r="L25" i="3" s="1"/>
  <c r="J25" i="2"/>
  <c r="K25" i="2" s="1"/>
  <c r="L25" i="2" s="1"/>
  <c r="K24" i="3"/>
  <c r="J24" i="2"/>
  <c r="K24" i="2" s="1"/>
  <c r="L24" i="2" s="1"/>
  <c r="K23" i="2"/>
  <c r="L23" i="2" s="1"/>
  <c r="K22" i="3"/>
  <c r="L22" i="3" s="1"/>
  <c r="J22" i="2"/>
  <c r="K22" i="2" s="1"/>
  <c r="L22" i="2" s="1"/>
  <c r="K21" i="2"/>
  <c r="L21" i="2" s="1"/>
  <c r="K20" i="2"/>
  <c r="L20" i="2" s="1"/>
  <c r="K19" i="2"/>
  <c r="L19" i="2" s="1"/>
  <c r="J18" i="2"/>
  <c r="K18" i="2" s="1"/>
  <c r="L18" i="2" s="1"/>
  <c r="K17" i="2"/>
  <c r="L17" i="2" s="1"/>
  <c r="J13" i="2"/>
  <c r="K13" i="2" s="1"/>
  <c r="E40" i="22"/>
  <c r="J30" i="3"/>
  <c r="F41" i="20"/>
  <c r="J29" i="3" s="1"/>
  <c r="F41" i="15"/>
  <c r="E41" i="14"/>
  <c r="F41" i="14"/>
  <c r="J23" i="3" s="1"/>
  <c r="L16" i="2"/>
  <c r="E41" i="18"/>
  <c r="E42" i="17"/>
  <c r="F42" i="17"/>
  <c r="J26" i="3" s="1"/>
  <c r="F42" i="8"/>
  <c r="J17" i="3" s="1"/>
  <c r="K17" i="3" s="1"/>
  <c r="L17" i="3" s="1"/>
  <c r="E42" i="5"/>
  <c r="J19" i="3"/>
  <c r="F41" i="12"/>
  <c r="J21" i="3" s="1"/>
  <c r="E41" i="20"/>
  <c r="F40" i="22"/>
  <c r="J31" i="3" s="1"/>
  <c r="E42" i="7"/>
  <c r="L36" i="3"/>
  <c r="F37" i="3"/>
  <c r="J14" i="3"/>
  <c r="K14" i="3" s="1"/>
  <c r="L14" i="3" s="1"/>
  <c r="E41" i="12"/>
  <c r="F42" i="7"/>
  <c r="J16" i="3" s="1"/>
  <c r="K16" i="3" s="1"/>
  <c r="L16" i="3" s="1"/>
  <c r="F41" i="18"/>
  <c r="J27" i="3" s="1"/>
  <c r="F41" i="19"/>
  <c r="J28" i="3" s="1"/>
  <c r="E41" i="15"/>
  <c r="J20" i="3"/>
  <c r="F41" i="11"/>
  <c r="E41" i="10"/>
  <c r="E42" i="8"/>
  <c r="K15" i="3"/>
  <c r="L15" i="3" s="1"/>
  <c r="H37" i="2"/>
  <c r="L18" i="3"/>
  <c r="K13" i="3"/>
  <c r="I37" i="2"/>
  <c r="H13" i="3"/>
  <c r="F37" i="2"/>
  <c r="I37" i="3"/>
  <c r="L24" i="3" l="1"/>
  <c r="K31" i="3"/>
  <c r="L31" i="3" s="1"/>
  <c r="K30" i="3"/>
  <c r="L30" i="3" s="1"/>
  <c r="K29" i="3"/>
  <c r="L29" i="3" s="1"/>
  <c r="K28" i="3"/>
  <c r="L28" i="3" s="1"/>
  <c r="K27" i="3"/>
  <c r="L27" i="3" s="1"/>
  <c r="K20" i="3"/>
  <c r="L20" i="3" s="1"/>
  <c r="K19" i="3"/>
  <c r="L19" i="3" s="1"/>
  <c r="K26" i="3"/>
  <c r="L26" i="3" s="1"/>
  <c r="K23" i="3"/>
  <c r="L23" i="3" s="1"/>
  <c r="K21" i="3"/>
  <c r="L21" i="3" s="1"/>
  <c r="L13" i="2"/>
  <c r="L37" i="2" s="1"/>
  <c r="K37" i="2"/>
  <c r="L13" i="3"/>
  <c r="H37" i="3"/>
  <c r="K37" i="3" l="1"/>
  <c r="L37" i="3"/>
</calcChain>
</file>

<file path=xl/sharedStrings.xml><?xml version="1.0" encoding="utf-8"?>
<sst xmlns="http://schemas.openxmlformats.org/spreadsheetml/2006/main" count="1054" uniqueCount="213">
  <si>
    <t>Нормативные документы</t>
  </si>
  <si>
    <t>1 папка</t>
  </si>
  <si>
    <t>циклическое меню подписанные и утвержденные директороми и роспотребнадзором</t>
  </si>
  <si>
    <t>технологические карты по приготовлению пищи утвержденные директором</t>
  </si>
  <si>
    <t>у директора,у бухгалтера, у повара</t>
  </si>
  <si>
    <t>2 папка</t>
  </si>
  <si>
    <t>нормативные документы</t>
  </si>
  <si>
    <t>Положение о питании по школе</t>
  </si>
  <si>
    <t>Списки учащихся по категории довольствующихся</t>
  </si>
  <si>
    <t>Приказы,</t>
  </si>
  <si>
    <t>приказы ежемес на основ анализа бухгалтера</t>
  </si>
  <si>
    <t>Смета на питание на 2010 г</t>
  </si>
  <si>
    <t>3 папка</t>
  </si>
  <si>
    <t xml:space="preserve">    отчеты</t>
  </si>
  <si>
    <t>у повара</t>
  </si>
  <si>
    <t>Ежедневное меню</t>
  </si>
  <si>
    <t>Меню-раскладка</t>
  </si>
  <si>
    <t>Меню-требование</t>
  </si>
  <si>
    <t>4.</t>
  </si>
  <si>
    <t>Накладная на отпуск продуктов с магазина</t>
  </si>
  <si>
    <t>и прочие документы</t>
  </si>
  <si>
    <t>реестр сдачи документов</t>
  </si>
  <si>
    <t>материальный отчет</t>
  </si>
  <si>
    <t>акты на списание</t>
  </si>
  <si>
    <t xml:space="preserve">             Анализ</t>
  </si>
  <si>
    <t>Аксурская  средней общеобразовательной школе</t>
  </si>
  <si>
    <t xml:space="preserve">Категория довольствующихся       </t>
  </si>
  <si>
    <t>учащиеся</t>
  </si>
  <si>
    <t>Количество довольствующихся</t>
  </si>
  <si>
    <t>число/месяц</t>
  </si>
  <si>
    <t>кол-во</t>
  </si>
  <si>
    <t xml:space="preserve">плановая </t>
  </si>
  <si>
    <t>Плановая</t>
  </si>
  <si>
    <t>Факт.</t>
  </si>
  <si>
    <t>Фактич.</t>
  </si>
  <si>
    <t>Фактическая</t>
  </si>
  <si>
    <t>дни</t>
  </si>
  <si>
    <t>довольств.</t>
  </si>
  <si>
    <t>ст-сть</t>
  </si>
  <si>
    <t>Отклонение</t>
  </si>
  <si>
    <t>Примечание</t>
  </si>
  <si>
    <t>плановое</t>
  </si>
  <si>
    <t>всех довольст.</t>
  </si>
  <si>
    <t>довольс</t>
  </si>
  <si>
    <t>(+),(-)</t>
  </si>
  <si>
    <t>итого д/дни</t>
  </si>
  <si>
    <t>Начальник лагеря:</t>
  </si>
  <si>
    <t>Ищимцева А.И</t>
  </si>
  <si>
    <t>Бухгалтер:</t>
  </si>
  <si>
    <t>Утверждаю</t>
  </si>
  <si>
    <t>МЕНЮ</t>
  </si>
  <si>
    <t>Количество детей малообеспеченных</t>
  </si>
  <si>
    <t>чел.</t>
  </si>
  <si>
    <t>Количество детей учащихся</t>
  </si>
  <si>
    <t>Количество персонала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</si>
  <si>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</si>
  <si>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</si>
  <si>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</si>
  <si>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</si>
  <si>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</si>
  <si>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</si>
  <si>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</si>
  <si>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итого</t>
  </si>
  <si>
    <t>Всего</t>
  </si>
  <si>
    <t>Повар_______________</t>
  </si>
  <si>
    <t xml:space="preserve"> </t>
  </si>
  <si>
    <t>ужин</t>
  </si>
  <si>
    <t>Обед</t>
  </si>
  <si>
    <t>обед</t>
  </si>
  <si>
    <t>0</t>
  </si>
  <si>
    <t>2 день</t>
  </si>
  <si>
    <t>1 день</t>
  </si>
  <si>
    <t>4 день</t>
  </si>
  <si>
    <t>5 день</t>
  </si>
  <si>
    <t>7 день</t>
  </si>
  <si>
    <t>8 день</t>
  </si>
  <si>
    <t>9 день</t>
  </si>
  <si>
    <t>10 день</t>
  </si>
  <si>
    <t>малообеспеченные</t>
  </si>
  <si>
    <t xml:space="preserve">перемена </t>
  </si>
  <si>
    <t>6 день</t>
  </si>
  <si>
    <t>3 день</t>
  </si>
  <si>
    <t>картофельное пюре</t>
  </si>
  <si>
    <t>какао с молоком</t>
  </si>
  <si>
    <t xml:space="preserve">                                                                                                             </t>
  </si>
  <si>
    <t>хлеб пшеничный</t>
  </si>
  <si>
    <t>хлеб ржаной</t>
  </si>
  <si>
    <t>йогурт</t>
  </si>
  <si>
    <t>хлеб пшенич</t>
  </si>
  <si>
    <t>яйцо отварное</t>
  </si>
  <si>
    <t>кофейный напиток</t>
  </si>
  <si>
    <t>Петакова Р. К.</t>
  </si>
  <si>
    <t>Бариева Г. Т.</t>
  </si>
  <si>
    <t xml:space="preserve">Бариева Г. Т. </t>
  </si>
  <si>
    <t>МАОУ Дубровинская СОШ филиал Аксурская СОШ</t>
  </si>
  <si>
    <t>Петакова Р. К</t>
  </si>
  <si>
    <t>бутерброд с маслом</t>
  </si>
  <si>
    <t>филиал</t>
  </si>
  <si>
    <t xml:space="preserve">филиал </t>
  </si>
  <si>
    <t>за апреля 2018 год</t>
  </si>
  <si>
    <t>Зав .филиалом :</t>
  </si>
  <si>
    <t>Петакова Р . К.</t>
  </si>
  <si>
    <t>Кудряшова О. Н.</t>
  </si>
  <si>
    <t>Зав. филиалом :</t>
  </si>
  <si>
    <t>02.04.2018г</t>
  </si>
  <si>
    <t>03.04.2018г</t>
  </si>
  <si>
    <t>04.04.2018г</t>
  </si>
  <si>
    <t>05.04.2018г</t>
  </si>
  <si>
    <t>06.04.2018г</t>
  </si>
  <si>
    <t>09.04.2018г</t>
  </si>
  <si>
    <t>10.04.2018г</t>
  </si>
  <si>
    <t>11.04.2018г</t>
  </si>
  <si>
    <t>Накопительная ведомость по списанию продуктов</t>
  </si>
  <si>
    <t>яблоки</t>
  </si>
  <si>
    <t>апельсин</t>
  </si>
  <si>
    <t>каша из овсян хлопьев геркулес</t>
  </si>
  <si>
    <t>200/5</t>
  </si>
  <si>
    <t>чай с сахаром</t>
  </si>
  <si>
    <t>чай с лимоном</t>
  </si>
  <si>
    <t xml:space="preserve">запеканка из творога </t>
  </si>
  <si>
    <t>бутерброд с сыром</t>
  </si>
  <si>
    <t>18/16</t>
  </si>
  <si>
    <t>рис припущенный с подгарнир</t>
  </si>
  <si>
    <t>яблоко</t>
  </si>
  <si>
    <t>200/20</t>
  </si>
  <si>
    <t xml:space="preserve">хлеб пшеничный </t>
  </si>
  <si>
    <t>икра кабачковая</t>
  </si>
  <si>
    <t>рыба запечен</t>
  </si>
  <si>
    <t>котлета рыб запеченная</t>
  </si>
  <si>
    <t>бутерброд  с  маслом с сыром</t>
  </si>
  <si>
    <t>11 день</t>
  </si>
  <si>
    <t>12 день</t>
  </si>
  <si>
    <t>13 день</t>
  </si>
  <si>
    <t>14 день</t>
  </si>
  <si>
    <t>Количество коррекцион.</t>
  </si>
  <si>
    <t>на 27 апреля  2021 год</t>
  </si>
  <si>
    <t>на30 апреля  2021 год</t>
  </si>
  <si>
    <t>Бариева Г.Т</t>
  </si>
  <si>
    <t>на 02 сентября   2021 год</t>
  </si>
  <si>
    <t>20/5/15</t>
  </si>
  <si>
    <t>200/10</t>
  </si>
  <si>
    <t>20/20</t>
  </si>
  <si>
    <t>котлета рыбная</t>
  </si>
  <si>
    <t>овощи натур</t>
  </si>
  <si>
    <t>плов из мяса</t>
  </si>
  <si>
    <t>30/10.</t>
  </si>
  <si>
    <t>чай витамин</t>
  </si>
  <si>
    <t xml:space="preserve">запеканка Царская  из творога </t>
  </si>
  <si>
    <t>фрикадельки курин</t>
  </si>
  <si>
    <t>каша гречневая</t>
  </si>
  <si>
    <t>чай с молоком</t>
  </si>
  <si>
    <t xml:space="preserve">каша пшенная жидкая </t>
  </si>
  <si>
    <t>на  10 сентября  2021 год</t>
  </si>
  <si>
    <t xml:space="preserve">бутерброд с сыром </t>
  </si>
  <si>
    <t xml:space="preserve">шницель из говяд </t>
  </si>
  <si>
    <t xml:space="preserve">макаронные издел </t>
  </si>
  <si>
    <t xml:space="preserve">сок </t>
  </si>
  <si>
    <t>на 13 сентября   2021 год</t>
  </si>
  <si>
    <t>на 14 сентября 2021 год</t>
  </si>
  <si>
    <t>на 15 сентября   2021 год</t>
  </si>
  <si>
    <t>на  16 сентября  2021 год</t>
  </si>
  <si>
    <t>фрикасе из птицы</t>
  </si>
  <si>
    <t>рис припущен</t>
  </si>
  <si>
    <t>конфеты</t>
  </si>
  <si>
    <t>овощи консер</t>
  </si>
  <si>
    <t>биточки рыбные</t>
  </si>
  <si>
    <t xml:space="preserve">каша рисовая </t>
  </si>
  <si>
    <t>хлеб пшеничн</t>
  </si>
  <si>
    <t>на 17 сентября 2021 год</t>
  </si>
  <si>
    <t>сала из моркови с изюм</t>
  </si>
  <si>
    <t>гуляш из говяд</t>
  </si>
  <si>
    <t xml:space="preserve">каша гречневая </t>
  </si>
  <si>
    <t>на 20 сентября 2021 год</t>
  </si>
  <si>
    <t>овощи свеж</t>
  </si>
  <si>
    <t>суфле рыбное</t>
  </si>
  <si>
    <t xml:space="preserve">кртофельное пюре </t>
  </si>
  <si>
    <t>сок</t>
  </si>
  <si>
    <t>Количество малообес</t>
  </si>
  <si>
    <t>количество с 1 по 4 класс</t>
  </si>
  <si>
    <t>на 21 сентября   2021 год</t>
  </si>
  <si>
    <t xml:space="preserve">бутерброд с маслом </t>
  </si>
  <si>
    <t xml:space="preserve">пудинг творожный запеч </t>
  </si>
  <si>
    <t>на 22 сентября    2021 год</t>
  </si>
  <si>
    <t>биточки руб</t>
  </si>
  <si>
    <t>100/5</t>
  </si>
  <si>
    <t>15 день</t>
  </si>
  <si>
    <t>на  23 сентября   2021 год</t>
  </si>
  <si>
    <t xml:space="preserve">каша манная жидкая </t>
  </si>
  <si>
    <t>200/20/10</t>
  </si>
  <si>
    <t>чай с лимоном с апельсином</t>
  </si>
  <si>
    <t>булочка домашн</t>
  </si>
  <si>
    <t>кондитер из</t>
  </si>
  <si>
    <t>16 день</t>
  </si>
  <si>
    <t>на 24 сентября    2021 год</t>
  </si>
  <si>
    <t>17 день</t>
  </si>
  <si>
    <t>бутерброд с джемом</t>
  </si>
  <si>
    <t>20/25</t>
  </si>
  <si>
    <t>200/30</t>
  </si>
  <si>
    <t>на 27 сентября   2021 год</t>
  </si>
  <si>
    <t>18  день</t>
  </si>
  <si>
    <t xml:space="preserve">рагу из мяса </t>
  </si>
  <si>
    <t>котлеты из гов и куриц</t>
  </si>
  <si>
    <t>каша гречнев</t>
  </si>
  <si>
    <t>на  29 сентября  2021 год</t>
  </si>
  <si>
    <t>на 30 сентября    2021 год</t>
  </si>
  <si>
    <t>21 день</t>
  </si>
  <si>
    <t>на 01 октября    2021 год</t>
  </si>
  <si>
    <t xml:space="preserve">йогурт </t>
  </si>
  <si>
    <t>на 05 октября     2021 год</t>
  </si>
  <si>
    <t>на 04 октября  2021 год</t>
  </si>
  <si>
    <t>на 06 октября   2021 год</t>
  </si>
  <si>
    <t>на 07 октября   2021 год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</si>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</sst>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4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i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i/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 applyBorder="1"/>
    <xf numFmtId="0" fontId="18" fillId="0" borderId="0" xfId="0" applyFont="1" applyBorder="1"/>
    <xf numFmtId="0" fontId="24" fillId="0" borderId="0" xfId="0" applyFont="1" applyBorder="1"/>
    <xf numFmtId="0" fontId="20" fillId="0" borderId="0" xfId="0" applyFont="1" applyBorder="1"/>
    <xf numFmtId="0" fontId="22" fillId="0" borderId="0" xfId="0" applyFont="1" applyBorder="1"/>
    <xf numFmtId="0" fontId="0" fillId="0" borderId="0" xfId="0" applyBorder="1"/>
    <xf numFmtId="0" fontId="18" fillId="0" borderId="0" xfId="0" applyFont="1" applyBorder="1" applyAlignment="1">
      <alignment wrapText="1"/>
    </xf>
    <xf numFmtId="16" fontId="18" fillId="0" borderId="0" xfId="0" applyNumberFormat="1" applyFont="1" applyBorder="1"/>
    <xf numFmtId="0" fontId="20" fillId="0" borderId="0" xfId="0" applyFont="1" applyBorder="1" applyAlignment="1"/>
    <xf numFmtId="0" fontId="22" fillId="0" borderId="0" xfId="0" applyFont="1" applyFill="1" applyBorder="1"/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top" wrapText="1"/>
    </xf>
    <xf numFmtId="16" fontId="22" fillId="0" borderId="0" xfId="0" applyNumberFormat="1" applyFont="1" applyBorder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right" vertical="top" wrapText="1"/>
    </xf>
    <xf numFmtId="16" fontId="27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Fill="1" applyBorder="1"/>
    <xf numFmtId="0" fontId="23" fillId="0" borderId="0" xfId="0" applyFont="1" applyBorder="1" applyAlignment="1">
      <alignment horizontal="right" vertical="top" wrapText="1"/>
    </xf>
    <xf numFmtId="0" fontId="0" fillId="0" borderId="12" xfId="0" applyBorder="1"/>
    <xf numFmtId="0" fontId="20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8" fillId="0" borderId="0" xfId="0" applyFont="1" applyBorder="1"/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0" xfId="0" applyFont="1"/>
    <xf numFmtId="0" fontId="18" fillId="0" borderId="13" xfId="0" applyFont="1" applyBorder="1"/>
    <xf numFmtId="0" fontId="24" fillId="0" borderId="13" xfId="0" applyFont="1" applyBorder="1"/>
    <xf numFmtId="0" fontId="0" fillId="0" borderId="13" xfId="0" applyFont="1" applyBorder="1"/>
    <xf numFmtId="0" fontId="18" fillId="0" borderId="14" xfId="0" applyFont="1" applyBorder="1"/>
    <xf numFmtId="0" fontId="24" fillId="0" borderId="14" xfId="0" applyFont="1" applyBorder="1"/>
    <xf numFmtId="0" fontId="0" fillId="0" borderId="14" xfId="0" applyFont="1" applyBorder="1"/>
    <xf numFmtId="0" fontId="0" fillId="0" borderId="15" xfId="0" applyBorder="1"/>
    <xf numFmtId="0" fontId="18" fillId="0" borderId="16" xfId="0" applyFont="1" applyBorder="1"/>
    <xf numFmtId="0" fontId="0" fillId="0" borderId="16" xfId="0" applyBorder="1"/>
    <xf numFmtId="0" fontId="18" fillId="0" borderId="17" xfId="0" applyFont="1" applyBorder="1" applyAlignment="1">
      <alignment wrapText="1"/>
    </xf>
    <xf numFmtId="16" fontId="22" fillId="0" borderId="17" xfId="0" applyNumberFormat="1" applyFont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0" fontId="22" fillId="0" borderId="17" xfId="0" applyFont="1" applyBorder="1" applyAlignment="1">
      <alignment horizontal="right" vertical="top" wrapText="1"/>
    </xf>
    <xf numFmtId="16" fontId="22" fillId="0" borderId="17" xfId="0" applyNumberFormat="1" applyFont="1" applyBorder="1" applyAlignment="1">
      <alignment horizontal="justify" vertical="top" wrapText="1"/>
    </xf>
    <xf numFmtId="0" fontId="27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8" fillId="0" borderId="0" xfId="0" applyFont="1"/>
    <xf numFmtId="0" fontId="28" fillId="0" borderId="17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26" fillId="0" borderId="21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0" fillId="0" borderId="22" xfId="0" applyBorder="1"/>
    <xf numFmtId="0" fontId="0" fillId="0" borderId="23" xfId="0" applyBorder="1"/>
    <xf numFmtId="49" fontId="22" fillId="0" borderId="21" xfId="0" applyNumberFormat="1" applyFont="1" applyBorder="1" applyAlignment="1">
      <alignment horizontal="justify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justify" vertical="top" wrapText="1"/>
    </xf>
    <xf numFmtId="0" fontId="22" fillId="24" borderId="21" xfId="0" applyFont="1" applyFill="1" applyBorder="1" applyAlignment="1">
      <alignment horizontal="justify" vertical="top" wrapText="1"/>
    </xf>
    <xf numFmtId="0" fontId="26" fillId="25" borderId="21" xfId="0" applyFont="1" applyFill="1" applyBorder="1" applyAlignment="1">
      <alignment horizontal="justify" vertical="top" wrapText="1"/>
    </xf>
    <xf numFmtId="0" fontId="22" fillId="25" borderId="21" xfId="0" applyFont="1" applyFill="1" applyBorder="1" applyAlignment="1">
      <alignment horizontal="justify" vertical="top" wrapText="1"/>
    </xf>
    <xf numFmtId="0" fontId="0" fillId="25" borderId="0" xfId="0" applyFill="1"/>
    <xf numFmtId="0" fontId="18" fillId="25" borderId="0" xfId="0" applyFont="1" applyFill="1"/>
    <xf numFmtId="0" fontId="24" fillId="25" borderId="0" xfId="0" applyFont="1" applyFill="1"/>
    <xf numFmtId="0" fontId="22" fillId="25" borderId="19" xfId="0" applyFont="1" applyFill="1" applyBorder="1" applyAlignment="1">
      <alignment horizontal="justify" vertical="top" wrapText="1"/>
    </xf>
    <xf numFmtId="0" fontId="0" fillId="25" borderId="23" xfId="0" applyFill="1" applyBorder="1"/>
    <xf numFmtId="0" fontId="0" fillId="24" borderId="17" xfId="0" applyFill="1" applyBorder="1"/>
    <xf numFmtId="49" fontId="22" fillId="24" borderId="21" xfId="0" applyNumberFormat="1" applyFont="1" applyFill="1" applyBorder="1" applyAlignment="1">
      <alignment horizontal="justify" vertical="top" wrapText="1"/>
    </xf>
    <xf numFmtId="0" fontId="24" fillId="24" borderId="0" xfId="0" applyFont="1" applyFill="1"/>
    <xf numFmtId="49" fontId="22" fillId="25" borderId="21" xfId="0" applyNumberFormat="1" applyFont="1" applyFill="1" applyBorder="1" applyAlignment="1">
      <alignment horizontal="justify" vertical="top" wrapText="1"/>
    </xf>
    <xf numFmtId="164" fontId="22" fillId="24" borderId="21" xfId="0" applyNumberFormat="1" applyFont="1" applyFill="1" applyBorder="1" applyAlignment="1">
      <alignment horizontal="justify" vertical="top" wrapText="1"/>
    </xf>
    <xf numFmtId="0" fontId="28" fillId="0" borderId="17" xfId="0" applyFont="1" applyFill="1" applyBorder="1" applyAlignment="1">
      <alignment horizontal="justify" vertical="top" wrapText="1"/>
    </xf>
    <xf numFmtId="16" fontId="22" fillId="24" borderId="21" xfId="0" applyNumberFormat="1" applyFont="1" applyFill="1" applyBorder="1" applyAlignment="1">
      <alignment horizontal="justify" vertical="top" wrapText="1"/>
    </xf>
    <xf numFmtId="0" fontId="21" fillId="24" borderId="21" xfId="0" applyFont="1" applyFill="1" applyBorder="1" applyAlignment="1">
      <alignment horizontal="justify" vertical="top" wrapText="1"/>
    </xf>
    <xf numFmtId="0" fontId="21" fillId="0" borderId="21" xfId="0" applyFont="1" applyBorder="1" applyAlignment="1">
      <alignment horizontal="justify" vertical="top" wrapText="1"/>
    </xf>
    <xf numFmtId="0" fontId="31" fillId="24" borderId="0" xfId="0" applyFont="1" applyFill="1"/>
    <xf numFmtId="17" fontId="22" fillId="24" borderId="21" xfId="0" applyNumberFormat="1" applyFont="1" applyFill="1" applyBorder="1" applyAlignment="1">
      <alignment horizontal="justify" vertical="top" wrapText="1"/>
    </xf>
    <xf numFmtId="12" fontId="0" fillId="0" borderId="0" xfId="0" applyNumberFormat="1"/>
    <xf numFmtId="0" fontId="0" fillId="0" borderId="0" xfId="0" applyNumberFormat="1"/>
    <xf numFmtId="0" fontId="29" fillId="0" borderId="17" xfId="0" applyFont="1" applyBorder="1"/>
    <xf numFmtId="0" fontId="22" fillId="0" borderId="20" xfId="0" applyFont="1" applyBorder="1" applyAlignment="1">
      <alignment horizontal="left" vertical="top" wrapText="1"/>
    </xf>
    <xf numFmtId="0" fontId="22" fillId="0" borderId="17" xfId="0" applyFont="1" applyBorder="1" applyAlignment="1">
      <alignment wrapText="1"/>
    </xf>
    <xf numFmtId="0" fontId="27" fillId="0" borderId="17" xfId="0" applyFont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 wrapText="1"/>
    </xf>
    <xf numFmtId="2" fontId="0" fillId="0" borderId="17" xfId="0" applyNumberFormat="1" applyBorder="1"/>
    <xf numFmtId="16" fontId="22" fillId="0" borderId="17" xfId="0" applyNumberFormat="1" applyFont="1" applyBorder="1" applyAlignment="1">
      <alignment horizontal="justify" wrapText="1"/>
    </xf>
    <xf numFmtId="0" fontId="29" fillId="25" borderId="0" xfId="0" applyFont="1" applyFill="1"/>
    <xf numFmtId="0" fontId="25" fillId="25" borderId="17" xfId="0" applyFont="1" applyFill="1" applyBorder="1"/>
    <xf numFmtId="0" fontId="0" fillId="0" borderId="24" xfId="0" applyBorder="1"/>
    <xf numFmtId="0" fontId="0" fillId="0" borderId="25" xfId="0" applyBorder="1"/>
    <xf numFmtId="0" fontId="33" fillId="0" borderId="0" xfId="0" applyFont="1"/>
    <xf numFmtId="0" fontId="22" fillId="24" borderId="21" xfId="0" applyNumberFormat="1" applyFont="1" applyFill="1" applyBorder="1" applyAlignment="1">
      <alignment horizontal="justify" vertical="top" wrapText="1"/>
    </xf>
    <xf numFmtId="2" fontId="22" fillId="24" borderId="21" xfId="0" applyNumberFormat="1" applyFont="1" applyFill="1" applyBorder="1" applyAlignment="1">
      <alignment horizontal="justify" vertical="top" wrapText="1"/>
    </xf>
    <xf numFmtId="2" fontId="26" fillId="0" borderId="21" xfId="0" applyNumberFormat="1" applyFont="1" applyBorder="1" applyAlignment="1">
      <alignment horizontal="justify" vertical="top" wrapText="1"/>
    </xf>
    <xf numFmtId="0" fontId="22" fillId="24" borderId="26" xfId="0" applyFont="1" applyFill="1" applyBorder="1" applyAlignment="1">
      <alignment horizontal="justify" vertical="top" wrapText="1"/>
    </xf>
    <xf numFmtId="0" fontId="22" fillId="24" borderId="20" xfId="0" applyFont="1" applyFill="1" applyBorder="1" applyAlignment="1">
      <alignment horizontal="justify" vertical="top" wrapText="1"/>
    </xf>
    <xf numFmtId="0" fontId="26" fillId="0" borderId="28" xfId="0" applyFont="1" applyBorder="1" applyAlignment="1">
      <alignment horizontal="justify" vertical="top" wrapText="1"/>
    </xf>
    <xf numFmtId="0" fontId="22" fillId="0" borderId="26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18" fillId="0" borderId="30" xfId="0" applyFont="1" applyBorder="1"/>
    <xf numFmtId="0" fontId="24" fillId="0" borderId="32" xfId="0" applyFont="1" applyBorder="1"/>
    <xf numFmtId="0" fontId="24" fillId="0" borderId="11" xfId="0" applyFont="1" applyBorder="1" applyAlignment="1">
      <alignment wrapText="1"/>
    </xf>
    <xf numFmtId="0" fontId="24" fillId="0" borderId="16" xfId="0" applyFont="1" applyBorder="1"/>
    <xf numFmtId="0" fontId="0" fillId="0" borderId="33" xfId="0" applyBorder="1"/>
    <xf numFmtId="0" fontId="18" fillId="0" borderId="34" xfId="0" applyFont="1" applyBorder="1"/>
    <xf numFmtId="0" fontId="29" fillId="0" borderId="30" xfId="0" applyFont="1" applyBorder="1" applyAlignment="1">
      <alignment horizontal="center"/>
    </xf>
    <xf numFmtId="1" fontId="22" fillId="24" borderId="27" xfId="0" applyNumberFormat="1" applyFont="1" applyFill="1" applyBorder="1" applyAlignment="1">
      <alignment horizontal="justify" vertical="top" wrapText="1"/>
    </xf>
    <xf numFmtId="0" fontId="0" fillId="0" borderId="0" xfId="0" applyBorder="1" applyAlignment="1"/>
    <xf numFmtId="0" fontId="0" fillId="0" borderId="0" xfId="0" applyFont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46"/>
  <sheetViews>
    <sheetView topLeftCell="A19" workbookViewId="0">
      <selection activeCell="K6" sqref="K6"/>
    </sheetView>
  </sheetViews>
  <sheetFormatPr defaultRowHeight="13.2" x14ac:dyDescent="0.25"/>
  <cols>
    <col min="1" max="1" width="3.88671875" customWidth="1"/>
    <col min="2" max="2" width="0.109375" customWidth="1"/>
    <col min="3" max="4" width="0" hidden="1" customWidth="1"/>
    <col min="5" max="5" width="4.109375" customWidth="1"/>
    <col min="6" max="6" width="3.33203125" customWidth="1"/>
    <col min="7" max="7" width="10.33203125" customWidth="1"/>
    <col min="8" max="8" width="13.6640625" customWidth="1"/>
    <col min="9" max="9" width="10.5546875" customWidth="1"/>
    <col min="11" max="11" width="13.5546875" customWidth="1"/>
    <col min="12" max="13" width="11" customWidth="1"/>
    <col min="14" max="14" width="0" hidden="1" customWidth="1"/>
  </cols>
  <sheetData>
    <row r="2" spans="2:23" ht="18" x14ac:dyDescent="0.35">
      <c r="C2" s="1"/>
      <c r="D2" s="1"/>
      <c r="E2" s="1"/>
      <c r="F2" s="1"/>
      <c r="G2" s="2" t="s">
        <v>0</v>
      </c>
    </row>
    <row r="3" spans="2:23" ht="15.6" x14ac:dyDescent="0.3">
      <c r="C3" s="1"/>
      <c r="D3" s="1"/>
      <c r="E3" s="1"/>
      <c r="F3" s="3"/>
      <c r="G3" s="4" t="s">
        <v>1</v>
      </c>
      <c r="H3" s="4"/>
      <c r="I3" s="5"/>
      <c r="J3" s="5"/>
      <c r="K3" s="5"/>
      <c r="L3" s="5"/>
      <c r="M3" s="5"/>
    </row>
    <row r="4" spans="2:23" ht="15" x14ac:dyDescent="0.25">
      <c r="C4" s="1"/>
      <c r="D4" s="1"/>
      <c r="E4" s="1"/>
      <c r="F4" s="3"/>
      <c r="G4" s="5"/>
      <c r="H4" s="5"/>
      <c r="I4" s="5"/>
      <c r="J4" s="5"/>
      <c r="K4" s="5"/>
      <c r="L4" s="5"/>
      <c r="M4" s="5"/>
    </row>
    <row r="5" spans="2:23" ht="15" x14ac:dyDescent="0.25">
      <c r="C5" s="1"/>
      <c r="D5" s="1"/>
      <c r="E5" s="1"/>
      <c r="F5" s="3">
        <v>1</v>
      </c>
      <c r="G5" s="5" t="s">
        <v>2</v>
      </c>
      <c r="H5" s="5"/>
      <c r="I5" s="5"/>
      <c r="J5" s="5"/>
      <c r="K5" s="5"/>
      <c r="L5" s="5"/>
      <c r="M5" s="5"/>
    </row>
    <row r="6" spans="2:23" ht="15" x14ac:dyDescent="0.25">
      <c r="F6" s="6">
        <v>2</v>
      </c>
      <c r="G6" s="5" t="s">
        <v>3</v>
      </c>
      <c r="H6" s="5"/>
      <c r="I6" s="5"/>
      <c r="J6" s="5"/>
      <c r="K6" s="5"/>
      <c r="L6" s="5"/>
      <c r="M6" s="5"/>
    </row>
    <row r="7" spans="2:23" ht="15.6" x14ac:dyDescent="0.3">
      <c r="C7" s="7"/>
      <c r="D7" s="7"/>
      <c r="E7" s="7"/>
      <c r="F7" s="8"/>
      <c r="G7" s="5"/>
      <c r="H7" s="5"/>
      <c r="I7" s="5"/>
      <c r="J7" s="4"/>
      <c r="K7" s="4"/>
      <c r="L7" s="5"/>
      <c r="M7" s="5"/>
    </row>
    <row r="8" spans="2:23" ht="15.6" x14ac:dyDescent="0.3">
      <c r="C8" s="7"/>
      <c r="D8" s="7"/>
      <c r="E8" s="7"/>
      <c r="F8" s="8"/>
      <c r="G8" s="4" t="s">
        <v>4</v>
      </c>
      <c r="H8" s="4"/>
      <c r="I8" s="4"/>
      <c r="J8" s="4"/>
      <c r="K8" s="4"/>
      <c r="L8" s="4"/>
      <c r="M8" s="4"/>
      <c r="N8" s="9"/>
    </row>
    <row r="9" spans="2:23" ht="15" x14ac:dyDescent="0.25">
      <c r="C9" s="1"/>
      <c r="D9" s="1"/>
      <c r="E9" s="7"/>
      <c r="F9" s="3"/>
      <c r="G9" s="5"/>
      <c r="H9" s="5"/>
      <c r="I9" s="5"/>
      <c r="J9" s="5"/>
      <c r="K9" s="5"/>
      <c r="L9" s="5"/>
      <c r="M9" s="5"/>
    </row>
    <row r="10" spans="2:23" ht="15.6" x14ac:dyDescent="0.3">
      <c r="C10" s="1"/>
      <c r="D10" s="10"/>
      <c r="E10" s="11"/>
      <c r="F10" s="12"/>
      <c r="G10" s="9" t="s">
        <v>5</v>
      </c>
      <c r="H10" s="9" t="s">
        <v>6</v>
      </c>
      <c r="I10" s="9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5" x14ac:dyDescent="0.25">
      <c r="C11" s="1"/>
      <c r="D11" s="10"/>
      <c r="E11" s="11"/>
      <c r="F11" s="12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5" x14ac:dyDescent="0.25">
      <c r="C12" s="1"/>
      <c r="D12" s="10"/>
      <c r="E12" s="11"/>
      <c r="F12" s="12">
        <v>1</v>
      </c>
      <c r="G12" s="13" t="s">
        <v>7</v>
      </c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15" x14ac:dyDescent="0.25">
      <c r="B13" s="11"/>
      <c r="C13" s="11"/>
      <c r="D13" s="15"/>
      <c r="E13" s="16"/>
      <c r="F13" s="17">
        <v>2</v>
      </c>
      <c r="G13" s="18" t="s">
        <v>8</v>
      </c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ht="15" x14ac:dyDescent="0.25">
      <c r="B14" s="14"/>
      <c r="C14" s="19"/>
      <c r="D14" s="20"/>
      <c r="E14" s="21"/>
      <c r="F14" s="22">
        <v>3</v>
      </c>
      <c r="G14" s="18" t="s">
        <v>9</v>
      </c>
      <c r="H14" s="13" t="s">
        <v>10</v>
      </c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ht="13.5" customHeight="1" x14ac:dyDescent="0.25">
      <c r="B15" s="14"/>
      <c r="C15" s="19"/>
      <c r="D15" s="20"/>
      <c r="E15" s="21"/>
      <c r="F15" s="22">
        <v>4</v>
      </c>
      <c r="G15" s="18" t="s">
        <v>11</v>
      </c>
      <c r="H15" s="13"/>
      <c r="I15" s="13"/>
      <c r="J15" s="13"/>
      <c r="K15" s="13"/>
      <c r="L15" s="13"/>
      <c r="M15" s="13"/>
      <c r="N15" s="23"/>
    </row>
    <row r="16" spans="2:23" ht="15" x14ac:dyDescent="0.25">
      <c r="B16" s="14"/>
      <c r="C16" s="19"/>
      <c r="D16" s="20"/>
      <c r="E16" s="21"/>
      <c r="F16" s="22"/>
      <c r="G16" s="13"/>
      <c r="H16" s="13"/>
      <c r="I16" s="13"/>
      <c r="J16" s="13"/>
      <c r="K16" s="13"/>
      <c r="L16" s="13"/>
      <c r="M16" s="13"/>
      <c r="N16" s="24"/>
    </row>
    <row r="17" spans="2:21" ht="14.25" customHeight="1" x14ac:dyDescent="0.3">
      <c r="B17" s="14"/>
      <c r="C17" s="19"/>
      <c r="D17" s="20"/>
      <c r="E17" s="21"/>
      <c r="F17" s="22"/>
      <c r="G17" s="4" t="s">
        <v>4</v>
      </c>
      <c r="H17" s="4"/>
      <c r="I17" s="4"/>
      <c r="J17" s="9"/>
      <c r="K17" s="13"/>
      <c r="L17" s="13"/>
      <c r="M17" s="13"/>
      <c r="N17" s="24"/>
    </row>
    <row r="18" spans="2:21" ht="12.75" customHeight="1" x14ac:dyDescent="0.25">
      <c r="B18" s="14"/>
      <c r="C18" s="19"/>
      <c r="D18" s="20"/>
      <c r="E18" s="21"/>
      <c r="F18" s="22"/>
      <c r="G18" s="5"/>
      <c r="H18" s="5"/>
      <c r="I18" s="5"/>
      <c r="J18" s="13"/>
      <c r="K18" s="13"/>
      <c r="L18" s="13"/>
      <c r="M18" s="13"/>
      <c r="N18" s="24"/>
    </row>
    <row r="19" spans="2:21" ht="15.6" x14ac:dyDescent="0.3">
      <c r="B19" s="14"/>
      <c r="C19" s="25"/>
      <c r="D19" s="26"/>
      <c r="E19" s="27"/>
      <c r="F19" s="28"/>
      <c r="G19" s="29" t="s">
        <v>12</v>
      </c>
      <c r="H19" s="4" t="s">
        <v>13</v>
      </c>
      <c r="I19" s="4" t="s">
        <v>14</v>
      </c>
      <c r="J19" s="9"/>
      <c r="K19" s="13"/>
      <c r="L19" s="13"/>
      <c r="M19" s="13"/>
      <c r="N19" s="24"/>
    </row>
    <row r="20" spans="2:21" ht="15" x14ac:dyDescent="0.25">
      <c r="B20" s="14"/>
      <c r="C20" s="19"/>
      <c r="D20" s="20"/>
      <c r="E20" s="21"/>
      <c r="F20" s="30">
        <v>1</v>
      </c>
      <c r="G20" s="13" t="s">
        <v>15</v>
      </c>
      <c r="H20" s="13"/>
      <c r="I20" s="13"/>
      <c r="J20" s="13"/>
      <c r="K20" s="13"/>
      <c r="L20" s="13"/>
      <c r="M20" s="13"/>
      <c r="N20" s="24"/>
    </row>
    <row r="21" spans="2:21" ht="18.75" customHeight="1" x14ac:dyDescent="0.25">
      <c r="B21" s="14"/>
      <c r="C21" s="19"/>
      <c r="D21" s="20"/>
      <c r="E21" s="21"/>
      <c r="F21" s="30">
        <v>2</v>
      </c>
      <c r="G21" s="13" t="s">
        <v>16</v>
      </c>
      <c r="H21" s="13"/>
      <c r="I21" s="13"/>
      <c r="J21" s="13"/>
      <c r="K21" s="13"/>
      <c r="L21" s="13"/>
      <c r="M21" s="13"/>
      <c r="N21" s="24"/>
    </row>
    <row r="22" spans="2:21" ht="21.75" customHeight="1" x14ac:dyDescent="0.25">
      <c r="B22" s="14"/>
      <c r="C22" s="19"/>
      <c r="D22" s="20"/>
      <c r="E22" s="21"/>
      <c r="F22" s="30">
        <v>3</v>
      </c>
      <c r="G22" s="18" t="s">
        <v>17</v>
      </c>
      <c r="H22" s="13"/>
      <c r="I22" s="13"/>
      <c r="J22" s="13"/>
      <c r="K22" s="13"/>
      <c r="L22" s="13"/>
      <c r="M22" s="13"/>
      <c r="N22" s="31"/>
    </row>
    <row r="23" spans="2:21" ht="15" customHeight="1" x14ac:dyDescent="0.25">
      <c r="B23" s="14"/>
      <c r="C23" s="19"/>
      <c r="D23" s="20"/>
      <c r="E23" s="21"/>
      <c r="F23" s="30" t="s">
        <v>18</v>
      </c>
      <c r="G23" s="18" t="s">
        <v>112</v>
      </c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</row>
    <row r="24" spans="2:21" ht="15" x14ac:dyDescent="0.25">
      <c r="B24" s="14"/>
      <c r="C24" s="19"/>
      <c r="D24" s="20"/>
      <c r="E24" s="21"/>
      <c r="F24" s="30">
        <v>5</v>
      </c>
      <c r="G24" s="18" t="s">
        <v>19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</row>
    <row r="25" spans="2:21" ht="13.5" customHeight="1" x14ac:dyDescent="0.25">
      <c r="B25" s="14"/>
      <c r="C25" s="19"/>
      <c r="D25" s="20"/>
      <c r="E25" s="21"/>
      <c r="F25" s="30"/>
      <c r="G25" s="18" t="s">
        <v>20</v>
      </c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</row>
    <row r="26" spans="2:21" ht="15" x14ac:dyDescent="0.25">
      <c r="B26" s="14"/>
      <c r="C26" s="19"/>
      <c r="D26" s="20"/>
      <c r="E26" s="21"/>
      <c r="F26" s="30">
        <v>6</v>
      </c>
      <c r="G26" s="18" t="s">
        <v>21</v>
      </c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</row>
    <row r="27" spans="2:21" ht="15.6" x14ac:dyDescent="0.25">
      <c r="B27" s="14"/>
      <c r="C27" s="25"/>
      <c r="D27" s="26"/>
      <c r="E27" s="27"/>
      <c r="F27" s="32">
        <v>7</v>
      </c>
      <c r="G27" s="13" t="s">
        <v>22</v>
      </c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</row>
    <row r="28" spans="2:21" ht="15.6" x14ac:dyDescent="0.25">
      <c r="B28" s="14"/>
      <c r="C28" s="25"/>
      <c r="D28" s="20"/>
      <c r="E28" s="21"/>
      <c r="F28" s="30">
        <v>8</v>
      </c>
      <c r="G28" s="13" t="s">
        <v>23</v>
      </c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</row>
    <row r="29" spans="2:21" ht="15.6" x14ac:dyDescent="0.3">
      <c r="B29" s="14"/>
      <c r="C29" s="19"/>
      <c r="D29" s="20"/>
      <c r="E29" s="21"/>
      <c r="F29" s="33"/>
      <c r="G29" s="29"/>
      <c r="H29" s="13"/>
      <c r="I29" s="34"/>
      <c r="J29" s="34"/>
      <c r="K29" s="34"/>
      <c r="L29" s="34"/>
      <c r="M29" s="34"/>
      <c r="N29" s="23"/>
    </row>
    <row r="30" spans="2:21" ht="15" x14ac:dyDescent="0.25">
      <c r="B30" s="14"/>
      <c r="C30" s="19"/>
      <c r="D30" s="20"/>
      <c r="E30" s="21"/>
      <c r="F30" s="33"/>
      <c r="G30" s="34"/>
      <c r="H30" s="34"/>
      <c r="I30" s="34"/>
      <c r="J30" s="34"/>
      <c r="K30" s="34"/>
      <c r="L30" s="34"/>
      <c r="M30" s="34"/>
      <c r="N30" s="24"/>
    </row>
    <row r="31" spans="2:21" ht="15" x14ac:dyDescent="0.25">
      <c r="B31" s="14"/>
      <c r="C31" s="19"/>
      <c r="D31" s="20"/>
      <c r="E31" s="21"/>
      <c r="F31" s="33"/>
      <c r="G31" s="14"/>
      <c r="H31" s="14"/>
      <c r="I31" s="14"/>
      <c r="J31" s="14"/>
      <c r="K31" s="14"/>
      <c r="L31" s="14"/>
      <c r="M31" s="14"/>
      <c r="N31" s="24"/>
    </row>
    <row r="32" spans="2:21" ht="15.6" x14ac:dyDescent="0.25">
      <c r="B32" s="14"/>
      <c r="C32" s="25"/>
      <c r="D32" s="26"/>
      <c r="E32" s="35"/>
      <c r="F32" s="36"/>
      <c r="G32" s="14"/>
      <c r="H32" s="14"/>
      <c r="I32" s="14"/>
      <c r="J32" s="14"/>
      <c r="K32" s="14"/>
      <c r="L32" s="14"/>
      <c r="M32" s="14"/>
      <c r="N32" s="24"/>
    </row>
    <row r="33" spans="1:15" ht="15" x14ac:dyDescent="0.25">
      <c r="B33" s="14"/>
      <c r="C33" s="19"/>
      <c r="D33" s="20"/>
      <c r="E33" s="19"/>
      <c r="F33" s="19"/>
      <c r="G33" s="14"/>
      <c r="H33" s="14"/>
      <c r="I33" s="14"/>
      <c r="J33" s="14"/>
      <c r="K33" s="14"/>
      <c r="L33" s="14"/>
      <c r="M33" s="14"/>
      <c r="N33" s="24"/>
    </row>
    <row r="34" spans="1:15" ht="15" x14ac:dyDescent="0.25">
      <c r="B34" s="14"/>
      <c r="C34" s="19"/>
      <c r="D34" s="20"/>
      <c r="E34" s="19"/>
      <c r="F34" s="19"/>
      <c r="G34" s="14"/>
      <c r="H34" s="14"/>
      <c r="I34" s="14"/>
      <c r="J34" s="14"/>
      <c r="K34" s="14"/>
      <c r="L34" s="14"/>
      <c r="M34" s="14"/>
      <c r="N34" s="24"/>
    </row>
    <row r="35" spans="1:15" ht="15" x14ac:dyDescent="0.25">
      <c r="B35" s="14"/>
      <c r="C35" s="19"/>
      <c r="D35" s="20"/>
      <c r="E35" s="19"/>
      <c r="F35" s="19"/>
      <c r="G35" s="14"/>
      <c r="H35" s="14"/>
      <c r="I35" s="14"/>
      <c r="J35" s="14"/>
      <c r="K35" s="14"/>
      <c r="L35" s="14"/>
      <c r="M35" s="14"/>
      <c r="N35" s="24"/>
    </row>
    <row r="36" spans="1:15" ht="15" x14ac:dyDescent="0.25">
      <c r="B36" s="14"/>
      <c r="C36" s="19"/>
      <c r="D36" s="20"/>
      <c r="E36" s="19"/>
      <c r="F36" s="19"/>
      <c r="G36" s="14"/>
      <c r="H36" s="14"/>
      <c r="I36" s="14"/>
      <c r="J36" s="14"/>
      <c r="K36" s="14"/>
      <c r="L36" s="14"/>
      <c r="M36" s="14"/>
      <c r="N36" s="24"/>
    </row>
    <row r="37" spans="1:15" ht="15" x14ac:dyDescent="0.25">
      <c r="B37" s="14"/>
      <c r="C37" s="19"/>
      <c r="D37" s="20"/>
      <c r="E37" s="19"/>
      <c r="F37" s="19"/>
      <c r="G37" s="14"/>
      <c r="H37" s="14"/>
      <c r="I37" s="14"/>
      <c r="J37" s="14"/>
      <c r="K37" s="14"/>
      <c r="L37" s="14"/>
      <c r="M37" s="14"/>
      <c r="N37" s="24"/>
    </row>
    <row r="38" spans="1:15" ht="15" x14ac:dyDescent="0.25">
      <c r="B38" s="14"/>
      <c r="C38" s="19"/>
      <c r="D38" s="20"/>
      <c r="E38" s="19"/>
      <c r="F38" s="19"/>
      <c r="G38" s="14"/>
      <c r="H38" s="14"/>
      <c r="I38" s="14"/>
      <c r="J38" s="14"/>
      <c r="K38" s="14"/>
      <c r="L38" s="14"/>
      <c r="M38" s="14"/>
      <c r="N38" s="24"/>
    </row>
    <row r="39" spans="1:15" ht="0.75" customHeight="1" x14ac:dyDescent="0.25">
      <c r="B39" s="14"/>
      <c r="C39" s="25"/>
      <c r="D39" s="19"/>
      <c r="E39" s="25"/>
      <c r="F39" s="25"/>
      <c r="G39" s="14"/>
      <c r="H39" s="14"/>
      <c r="I39" s="14"/>
      <c r="J39" s="14"/>
      <c r="K39" s="14"/>
      <c r="L39" s="14"/>
      <c r="M39" s="14"/>
      <c r="N39" s="24"/>
    </row>
    <row r="40" spans="1:15" hidden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4"/>
    </row>
    <row r="41" spans="1:15" ht="12.75" hidden="1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5" hidden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5" x14ac:dyDescent="0.25">
      <c r="B43" s="14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O43" s="14"/>
    </row>
    <row r="44" spans="1:15" x14ac:dyDescent="0.25">
      <c r="B44" s="14"/>
      <c r="C44" s="11"/>
      <c r="D44" s="11"/>
      <c r="E44" s="14"/>
      <c r="F44" s="14"/>
      <c r="G44" s="14"/>
      <c r="H44" s="14"/>
      <c r="I44" s="14"/>
    </row>
    <row r="45" spans="1:15" x14ac:dyDescent="0.25">
      <c r="B45" s="14"/>
      <c r="C45" s="11"/>
      <c r="D45" s="11"/>
      <c r="E45" s="11"/>
      <c r="F45" s="34"/>
      <c r="G45" s="34"/>
      <c r="H45" s="14"/>
    </row>
    <row r="46" spans="1:15" x14ac:dyDescent="0.25">
      <c r="B46" s="14"/>
      <c r="C46" s="11"/>
      <c r="D46" s="11"/>
      <c r="E46" s="11"/>
      <c r="F46" s="11"/>
      <c r="G46" s="14"/>
      <c r="H46" s="14"/>
    </row>
    <row r="47" spans="1:15" hidden="1" x14ac:dyDescent="0.25">
      <c r="B47" s="14"/>
      <c r="C47" s="14"/>
      <c r="D47" s="14"/>
      <c r="E47" s="14"/>
      <c r="F47" s="14"/>
      <c r="G47" s="14"/>
      <c r="H47" s="14"/>
    </row>
    <row r="48" spans="1:15" x14ac:dyDescent="0.25">
      <c r="B48" s="14"/>
      <c r="C48" s="14"/>
      <c r="D48" s="14"/>
      <c r="E48" s="14"/>
      <c r="F48" s="14"/>
      <c r="G48" s="14"/>
      <c r="H48" s="14"/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4"/>
      <c r="C50" s="14"/>
      <c r="D50" s="14"/>
      <c r="E50" s="14"/>
      <c r="F50" s="14"/>
      <c r="G50" s="14"/>
      <c r="H50" s="14"/>
    </row>
    <row r="51" spans="2:8" x14ac:dyDescent="0.25">
      <c r="B51" s="14"/>
      <c r="C51" s="14"/>
      <c r="D51" s="14"/>
      <c r="E51" s="14"/>
      <c r="F51" s="14"/>
      <c r="G51" s="14"/>
      <c r="H51" s="14"/>
    </row>
    <row r="52" spans="2:8" x14ac:dyDescent="0.25">
      <c r="B52" s="14"/>
      <c r="C52" s="14"/>
      <c r="D52" s="14"/>
      <c r="E52" s="14"/>
      <c r="F52" s="14"/>
      <c r="G52" s="14"/>
      <c r="H52" s="14"/>
    </row>
    <row r="53" spans="2:8" x14ac:dyDescent="0.25">
      <c r="B53" s="14"/>
      <c r="C53" s="14"/>
      <c r="D53" s="14"/>
      <c r="E53" s="14"/>
      <c r="F53" s="14"/>
      <c r="G53" s="14"/>
      <c r="H53" s="14"/>
    </row>
    <row r="54" spans="2:8" x14ac:dyDescent="0.25">
      <c r="B54" s="14"/>
      <c r="C54" s="14"/>
      <c r="D54" s="14"/>
      <c r="E54" s="14"/>
      <c r="F54" s="14"/>
      <c r="G54" s="14"/>
      <c r="H54" s="14"/>
    </row>
    <row r="55" spans="2:8" x14ac:dyDescent="0.25">
      <c r="B55" s="14"/>
      <c r="C55" s="14"/>
      <c r="D55" s="14"/>
      <c r="E55" s="14"/>
      <c r="F55" s="14"/>
      <c r="G55" s="14"/>
      <c r="H55" s="14"/>
    </row>
    <row r="56" spans="2:8" x14ac:dyDescent="0.25">
      <c r="B56" s="14"/>
      <c r="C56" s="14"/>
      <c r="D56" s="14"/>
      <c r="E56" s="14"/>
      <c r="F56" s="14"/>
      <c r="G56" s="14"/>
      <c r="H56" s="14"/>
    </row>
    <row r="57" spans="2:8" x14ac:dyDescent="0.25">
      <c r="B57" s="14"/>
      <c r="C57" s="14"/>
      <c r="D57" s="14"/>
      <c r="E57" s="14"/>
      <c r="F57" s="14"/>
      <c r="G57" s="14"/>
      <c r="H57" s="14"/>
    </row>
    <row r="58" spans="2:8" x14ac:dyDescent="0.25">
      <c r="B58" s="14"/>
      <c r="C58" s="14"/>
      <c r="D58" s="14"/>
      <c r="E58" s="14"/>
      <c r="F58" s="14"/>
      <c r="G58" s="14"/>
      <c r="H58" s="14"/>
    </row>
    <row r="59" spans="2:8" x14ac:dyDescent="0.25">
      <c r="B59" s="14"/>
      <c r="C59" s="14"/>
      <c r="D59" s="14"/>
      <c r="E59" s="14"/>
      <c r="F59" s="14"/>
      <c r="G59" s="14"/>
      <c r="H59" s="14"/>
    </row>
    <row r="60" spans="2:8" x14ac:dyDescent="0.25">
      <c r="B60" s="14"/>
      <c r="C60" s="14"/>
      <c r="D60" s="14"/>
      <c r="E60" s="14"/>
      <c r="F60" s="14"/>
      <c r="G60" s="14"/>
      <c r="H60" s="14"/>
    </row>
    <row r="61" spans="2:8" x14ac:dyDescent="0.25">
      <c r="B61" s="14"/>
      <c r="C61" s="14"/>
      <c r="D61" s="14"/>
      <c r="E61" s="14"/>
      <c r="F61" s="14"/>
      <c r="G61" s="14"/>
      <c r="H61" s="14"/>
    </row>
    <row r="62" spans="2:8" x14ac:dyDescent="0.25">
      <c r="B62" s="14"/>
      <c r="C62" s="14"/>
      <c r="D62" s="14"/>
      <c r="E62" s="14"/>
      <c r="F62" s="14"/>
      <c r="G62" s="14"/>
      <c r="H62" s="14"/>
    </row>
    <row r="63" spans="2:8" x14ac:dyDescent="0.25">
      <c r="B63" s="14"/>
      <c r="C63" s="14"/>
      <c r="D63" s="14"/>
      <c r="E63" s="14"/>
      <c r="F63" s="14"/>
      <c r="G63" s="14"/>
      <c r="H63" s="14"/>
    </row>
    <row r="64" spans="2:8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  <row r="71" spans="2:8" x14ac:dyDescent="0.25">
      <c r="B71" s="14"/>
      <c r="C71" s="14"/>
      <c r="D71" s="14"/>
      <c r="E71" s="14"/>
      <c r="F71" s="14"/>
      <c r="G71" s="14"/>
      <c r="H71" s="14"/>
    </row>
    <row r="72" spans="2:8" x14ac:dyDescent="0.25">
      <c r="B72" s="14"/>
      <c r="C72" s="14"/>
      <c r="D72" s="14"/>
      <c r="E72" s="14"/>
      <c r="F72" s="14"/>
      <c r="G72" s="14"/>
      <c r="H72" s="14"/>
    </row>
    <row r="73" spans="2:8" x14ac:dyDescent="0.25">
      <c r="B73" s="14"/>
      <c r="C73" s="14"/>
      <c r="D73" s="14"/>
      <c r="E73" s="14"/>
      <c r="F73" s="14"/>
      <c r="G73" s="14"/>
      <c r="H73" s="14"/>
    </row>
    <row r="74" spans="2:8" x14ac:dyDescent="0.25">
      <c r="B74" s="14"/>
      <c r="C74" s="14"/>
      <c r="D74" s="14"/>
      <c r="E74" s="14"/>
      <c r="F74" s="14"/>
      <c r="G74" s="14"/>
      <c r="H74" s="14"/>
    </row>
    <row r="75" spans="2:8" x14ac:dyDescent="0.25">
      <c r="B75" s="14"/>
      <c r="C75" s="14"/>
      <c r="D75" s="14"/>
      <c r="E75" s="14"/>
      <c r="F75" s="14"/>
      <c r="G75" s="14"/>
      <c r="H75" s="14"/>
    </row>
    <row r="76" spans="2:8" x14ac:dyDescent="0.25">
      <c r="B76" s="14"/>
      <c r="C76" s="14"/>
      <c r="D76" s="14"/>
      <c r="E76" s="14"/>
      <c r="F76" s="14"/>
      <c r="G76" s="14"/>
      <c r="H76" s="14"/>
    </row>
    <row r="77" spans="2:8" x14ac:dyDescent="0.25">
      <c r="B77" s="14"/>
      <c r="C77" s="14"/>
      <c r="D77" s="14"/>
      <c r="E77" s="14"/>
      <c r="F77" s="14"/>
      <c r="G77" s="14"/>
      <c r="H77" s="14"/>
    </row>
    <row r="78" spans="2:8" x14ac:dyDescent="0.25">
      <c r="B78" s="14"/>
      <c r="C78" s="14"/>
      <c r="D78" s="14"/>
      <c r="E78" s="14"/>
      <c r="F78" s="14"/>
      <c r="G78" s="14"/>
      <c r="H78" s="14"/>
    </row>
    <row r="79" spans="2:8" x14ac:dyDescent="0.25">
      <c r="B79" s="14"/>
      <c r="C79" s="14"/>
      <c r="D79" s="14"/>
      <c r="E79" s="14"/>
      <c r="F79" s="14"/>
      <c r="G79" s="14"/>
      <c r="H79" s="14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</sheetData>
  <phoneticPr fontId="0" type="noConversion"/>
  <pageMargins left="0.75" right="0.75" top="1" bottom="1" header="0.51180555555555551" footer="0.51180555555555551"/>
  <pageSetup paperSize="9" scale="88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J27" sqref="J27"/>
    </sheetView>
  </sheetViews>
  <sheetFormatPr defaultRowHeight="13.2" x14ac:dyDescent="0.25"/>
  <cols>
    <col min="1" max="1" width="3.88671875" customWidth="1"/>
    <col min="2" max="2" width="6.8867187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152</v>
      </c>
      <c r="D8" s="7"/>
      <c r="E8" s="7" t="s">
        <v>79</v>
      </c>
      <c r="F8" s="7" t="s">
        <v>74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6.2" hidden="1" thickBot="1" x14ac:dyDescent="0.3">
      <c r="B15" s="50"/>
      <c r="C15" s="62" t="s">
        <v>61</v>
      </c>
      <c r="D15" s="63"/>
      <c r="E15" s="63"/>
      <c r="F15" s="63"/>
    </row>
    <row r="16" spans="2:7" ht="2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18.600000000000001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thickBot="1" x14ac:dyDescent="0.3">
      <c r="B21" s="50"/>
      <c r="C21" s="71" t="s">
        <v>68</v>
      </c>
      <c r="D21" s="67"/>
      <c r="E21" s="67"/>
      <c r="F21" s="67"/>
    </row>
    <row r="22" spans="2:6" ht="24" customHeight="1" thickBot="1" x14ac:dyDescent="0.3">
      <c r="B22" s="50">
        <v>1</v>
      </c>
      <c r="C22" s="64" t="s">
        <v>153</v>
      </c>
      <c r="D22" s="91" t="s">
        <v>141</v>
      </c>
      <c r="E22" s="73">
        <v>107.4</v>
      </c>
      <c r="F22" s="107">
        <v>14.74</v>
      </c>
    </row>
    <row r="23" spans="2:6" ht="22.8" customHeight="1" thickBot="1" x14ac:dyDescent="0.3">
      <c r="B23" s="50">
        <v>2</v>
      </c>
      <c r="C23" s="64" t="s">
        <v>154</v>
      </c>
      <c r="D23" s="73">
        <v>100</v>
      </c>
      <c r="E23" s="73">
        <v>236.2</v>
      </c>
      <c r="F23" s="107">
        <v>53.32</v>
      </c>
    </row>
    <row r="24" spans="2:6" ht="19.5" customHeight="1" thickBot="1" x14ac:dyDescent="0.3">
      <c r="B24" s="50">
        <v>3</v>
      </c>
      <c r="C24" s="64" t="s">
        <v>155</v>
      </c>
      <c r="D24" s="73">
        <v>180</v>
      </c>
      <c r="E24" s="73">
        <v>210.2</v>
      </c>
      <c r="F24" s="107">
        <v>8.02</v>
      </c>
    </row>
    <row r="25" spans="2:6" ht="18" customHeight="1" thickBot="1" x14ac:dyDescent="0.3">
      <c r="B25" s="50">
        <v>4</v>
      </c>
      <c r="C25" s="64" t="s">
        <v>156</v>
      </c>
      <c r="D25" s="73">
        <v>200</v>
      </c>
      <c r="E25" s="73">
        <v>0</v>
      </c>
      <c r="F25" s="107">
        <v>0</v>
      </c>
    </row>
    <row r="26" spans="2:6" ht="20.25" customHeight="1" thickBot="1" x14ac:dyDescent="0.3">
      <c r="B26" s="50">
        <v>5</v>
      </c>
      <c r="C26" s="64" t="s">
        <v>125</v>
      </c>
      <c r="D26" s="73">
        <v>19</v>
      </c>
      <c r="E26" s="73">
        <v>38.9</v>
      </c>
      <c r="F26" s="107">
        <v>1.24</v>
      </c>
    </row>
    <row r="27" spans="2:6" ht="20.25" customHeight="1" thickBot="1" x14ac:dyDescent="0.3">
      <c r="B27" s="50">
        <v>6</v>
      </c>
      <c r="C27" s="64"/>
      <c r="D27" s="73"/>
      <c r="E27" s="73"/>
      <c r="F27" s="107"/>
    </row>
    <row r="28" spans="2:6" ht="18.600000000000001" customHeight="1" thickBot="1" x14ac:dyDescent="0.3">
      <c r="B28" s="50">
        <v>7</v>
      </c>
      <c r="C28" s="64"/>
      <c r="D28" s="73"/>
      <c r="E28" s="73"/>
      <c r="F28" s="73"/>
    </row>
    <row r="29" spans="2:6" ht="18.600000000000001" hidden="1" customHeight="1" thickBot="1" x14ac:dyDescent="0.3">
      <c r="B29" s="50"/>
      <c r="C29" s="65" t="s">
        <v>62</v>
      </c>
      <c r="D29" s="66"/>
      <c r="E29" s="66">
        <f>E22+E23+E24+E25+E26+E27+E28</f>
        <v>592.69999999999993</v>
      </c>
      <c r="F29" s="66">
        <f>F22+F23+F24+F25+F26+F27+F28</f>
        <v>77.319999999999993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592.69999999999993</v>
      </c>
      <c r="F41" s="108">
        <f>F22+F23+F24+F25+F26+F27</f>
        <v>77.319999999999993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2" workbookViewId="0">
      <selection activeCell="M27" sqref="M27"/>
    </sheetView>
  </sheetViews>
  <sheetFormatPr defaultRowHeight="13.2" x14ac:dyDescent="0.25"/>
  <cols>
    <col min="1" max="1" width="4.5546875" hidden="1" customWidth="1"/>
    <col min="2" max="2" width="7.88671875" customWidth="1"/>
    <col min="3" max="3" width="6.33203125" customWidth="1"/>
    <col min="4" max="4" width="33.88671875" customWidth="1"/>
    <col min="5" max="5" width="14.33203125" customWidth="1"/>
    <col min="6" max="6" width="11.6640625" customWidth="1"/>
    <col min="7" max="7" width="10.55468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75</v>
      </c>
    </row>
    <row r="8" spans="3:7" x14ac:dyDescent="0.25">
      <c r="D8" s="7" t="s">
        <v>157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53</v>
      </c>
      <c r="E10" s="1"/>
      <c r="F10" s="83">
        <v>19</v>
      </c>
      <c r="G10" s="1" t="s">
        <v>52</v>
      </c>
    </row>
    <row r="11" spans="3:7" x14ac:dyDescent="0.25">
      <c r="D11" s="1" t="s">
        <v>134</v>
      </c>
      <c r="E11" s="1"/>
      <c r="F11" s="83">
        <v>0</v>
      </c>
      <c r="G11" s="1" t="s">
        <v>52</v>
      </c>
    </row>
    <row r="12" spans="3:7" x14ac:dyDescent="0.25">
      <c r="D12" s="1" t="s">
        <v>54</v>
      </c>
      <c r="E12" s="1"/>
      <c r="F12" s="83">
        <v>0</v>
      </c>
      <c r="G12" s="1" t="s">
        <v>52</v>
      </c>
    </row>
    <row r="13" spans="3:7" x14ac:dyDescent="0.25">
      <c r="D13" s="1" t="s">
        <v>55</v>
      </c>
      <c r="E13" s="1"/>
      <c r="F13" s="7">
        <f>F9+F10+F12+F11</f>
        <v>19</v>
      </c>
      <c r="G13" s="1" t="s">
        <v>52</v>
      </c>
    </row>
    <row r="14" spans="3:7" ht="53.4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0.6" customHeight="1" thickBot="1" x14ac:dyDescent="0.3">
      <c r="C15" s="50"/>
      <c r="D15" s="62" t="s">
        <v>61</v>
      </c>
      <c r="E15" s="63"/>
      <c r="F15" s="63"/>
      <c r="G15" s="63"/>
    </row>
    <row r="16" spans="3:7" ht="22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7" ht="21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7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18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7" ht="22.2" hidden="1" customHeight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7" ht="21.75" customHeight="1" thickBot="1" x14ac:dyDescent="0.3">
      <c r="C21" s="50"/>
      <c r="D21" s="72" t="s">
        <v>67</v>
      </c>
      <c r="E21" s="67"/>
      <c r="F21" s="67"/>
      <c r="G21" s="67"/>
    </row>
    <row r="22" spans="3:7" ht="21" customHeight="1" thickBot="1" x14ac:dyDescent="0.3">
      <c r="C22" s="50">
        <v>1</v>
      </c>
      <c r="D22" s="64" t="s">
        <v>161</v>
      </c>
      <c r="E22" s="73">
        <v>100</v>
      </c>
      <c r="F22" s="73">
        <v>245.1</v>
      </c>
      <c r="G22" s="73">
        <v>29.08</v>
      </c>
    </row>
    <row r="23" spans="3:7" ht="18.75" customHeight="1" thickBot="1" x14ac:dyDescent="0.3">
      <c r="C23" s="50">
        <v>2</v>
      </c>
      <c r="D23" s="64" t="s">
        <v>162</v>
      </c>
      <c r="E23" s="73">
        <v>180</v>
      </c>
      <c r="F23" s="73">
        <v>233.7</v>
      </c>
      <c r="G23" s="73">
        <v>21.72</v>
      </c>
    </row>
    <row r="24" spans="3:7" ht="21.75" customHeight="1" thickBot="1" x14ac:dyDescent="0.3">
      <c r="C24" s="50">
        <v>3</v>
      </c>
      <c r="D24" s="64" t="s">
        <v>150</v>
      </c>
      <c r="E24" s="73">
        <v>200</v>
      </c>
      <c r="F24" s="73">
        <v>94.1</v>
      </c>
      <c r="G24" s="73">
        <v>7.97</v>
      </c>
    </row>
    <row r="25" spans="3:7" ht="19.5" customHeight="1" thickBot="1" x14ac:dyDescent="0.3">
      <c r="C25" s="50">
        <v>4</v>
      </c>
      <c r="D25" s="64" t="s">
        <v>163</v>
      </c>
      <c r="E25" s="73">
        <v>15</v>
      </c>
      <c r="F25" s="73">
        <v>27.7</v>
      </c>
      <c r="G25" s="73">
        <v>5.85</v>
      </c>
    </row>
    <row r="26" spans="3:7" ht="20.25" customHeight="1" thickBot="1" x14ac:dyDescent="0.3">
      <c r="C26" s="50">
        <v>5</v>
      </c>
      <c r="D26" s="64" t="s">
        <v>87</v>
      </c>
      <c r="E26" s="73">
        <v>125</v>
      </c>
      <c r="F26" s="73">
        <v>38.700000000000003</v>
      </c>
      <c r="G26" s="73">
        <v>8.1300000000000008</v>
      </c>
    </row>
    <row r="27" spans="3:7" ht="19.8" customHeight="1" thickBot="1" x14ac:dyDescent="0.3">
      <c r="C27" s="50">
        <v>6</v>
      </c>
      <c r="D27" s="64" t="s">
        <v>86</v>
      </c>
      <c r="E27" s="106">
        <v>15</v>
      </c>
      <c r="F27" s="73">
        <v>40.5</v>
      </c>
      <c r="G27" s="73">
        <v>1.71</v>
      </c>
    </row>
    <row r="28" spans="3:7" ht="18" customHeight="1" thickBot="1" x14ac:dyDescent="0.3">
      <c r="C28" s="50">
        <v>7</v>
      </c>
      <c r="D28" s="64"/>
      <c r="E28" s="73"/>
      <c r="F28" s="73"/>
      <c r="G28" s="73"/>
    </row>
    <row r="29" spans="3:7" ht="16.2" hidden="1" thickBot="1" x14ac:dyDescent="0.3">
      <c r="C29" s="50"/>
      <c r="D29" s="65" t="s">
        <v>62</v>
      </c>
      <c r="E29" s="66"/>
      <c r="F29" s="66">
        <f>F22+F23+F24+F25+F26+F27+F28</f>
        <v>679.80000000000007</v>
      </c>
      <c r="G29" s="66">
        <f>G22+G23+G24+G25+G26+G27+G28</f>
        <v>74.45999999999998</v>
      </c>
    </row>
    <row r="30" spans="3:7" ht="16.2" hidden="1" thickBot="1" x14ac:dyDescent="0.3">
      <c r="C30" s="50"/>
      <c r="D30" s="65" t="s">
        <v>66</v>
      </c>
      <c r="E30" s="67"/>
      <c r="F30" s="67"/>
      <c r="G30" s="67"/>
    </row>
    <row r="31" spans="3:7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7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679.80000000000007</v>
      </c>
      <c r="G41" s="66">
        <f>G22+G23+G24+G25+G26+G27</f>
        <v>74.45999999999998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0.75" customHeight="1" x14ac:dyDescent="0.25">
      <c r="A43" s="14"/>
      <c r="B43" s="14"/>
      <c r="C43" s="14"/>
      <c r="D43" s="14"/>
      <c r="E43" s="14"/>
      <c r="F43" s="14"/>
      <c r="G43" s="14"/>
    </row>
    <row r="44" spans="1:7" hidden="1" x14ac:dyDescent="0.25"/>
    <row r="45" spans="1:7" x14ac:dyDescent="0.25">
      <c r="D45" s="7"/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idden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7" workbookViewId="0">
      <selection activeCell="H21" sqref="H21:H22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76</v>
      </c>
    </row>
    <row r="8" spans="2:7" x14ac:dyDescent="0.25">
      <c r="C8" s="7" t="s">
        <v>158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39" customHeight="1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hidden="1" x14ac:dyDescent="0.25">
      <c r="B15" s="50"/>
      <c r="C15" s="62" t="s">
        <v>61</v>
      </c>
      <c r="D15" s="63"/>
      <c r="E15" s="63"/>
      <c r="F15" s="63"/>
    </row>
    <row r="16" spans="2:7" ht="22.8" hidden="1" customHeight="1" x14ac:dyDescent="0.25">
      <c r="B16" s="50">
        <v>1</v>
      </c>
      <c r="C16" s="64" t="s">
        <v>65</v>
      </c>
      <c r="D16" s="73"/>
      <c r="E16" s="73">
        <v>0</v>
      </c>
      <c r="F16" s="73">
        <v>0</v>
      </c>
    </row>
    <row r="17" spans="2:6" ht="18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7.25" customHeight="1" x14ac:dyDescent="0.25">
      <c r="B21" s="50"/>
      <c r="C21" s="72" t="s">
        <v>67</v>
      </c>
      <c r="D21" s="67"/>
      <c r="E21" s="67"/>
      <c r="F21" s="67"/>
    </row>
    <row r="22" spans="2:6" ht="24.75" customHeight="1" x14ac:dyDescent="0.25">
      <c r="B22" s="50">
        <v>1</v>
      </c>
      <c r="C22" s="64"/>
      <c r="D22" s="87"/>
      <c r="E22" s="73"/>
      <c r="F22" s="107"/>
    </row>
    <row r="23" spans="2:6" ht="22.5" customHeight="1" x14ac:dyDescent="0.25">
      <c r="B23" s="50">
        <v>2</v>
      </c>
      <c r="C23" s="64"/>
      <c r="D23" s="73"/>
      <c r="E23" s="73"/>
      <c r="F23" s="107"/>
    </row>
    <row r="24" spans="2:6" ht="21" customHeight="1" x14ac:dyDescent="0.25">
      <c r="B24" s="50">
        <v>3</v>
      </c>
      <c r="C24" s="64"/>
      <c r="D24" s="73"/>
      <c r="E24" s="73"/>
      <c r="F24" s="107"/>
    </row>
    <row r="25" spans="2:6" ht="21.75" customHeight="1" x14ac:dyDescent="0.25">
      <c r="B25" s="50">
        <v>4</v>
      </c>
      <c r="C25" s="64"/>
      <c r="D25" s="73"/>
      <c r="E25" s="73"/>
      <c r="F25" s="107"/>
    </row>
    <row r="26" spans="2:6" ht="20.25" customHeight="1" x14ac:dyDescent="0.25">
      <c r="B26" s="50">
        <v>5</v>
      </c>
      <c r="C26" s="64"/>
      <c r="D26" s="73"/>
      <c r="E26" s="73"/>
      <c r="F26" s="107"/>
    </row>
    <row r="27" spans="2:6" ht="22.5" customHeight="1" x14ac:dyDescent="0.25">
      <c r="B27" s="50">
        <v>6</v>
      </c>
      <c r="C27" s="64"/>
      <c r="D27" s="73"/>
      <c r="E27" s="73"/>
      <c r="F27" s="107"/>
    </row>
    <row r="28" spans="2:6" ht="18" customHeight="1" x14ac:dyDescent="0.25">
      <c r="B28" s="50">
        <v>7</v>
      </c>
      <c r="C28" s="64"/>
      <c r="D28" s="73"/>
      <c r="E28" s="73"/>
      <c r="F28" s="107"/>
    </row>
    <row r="29" spans="2:6" ht="15.6" hidden="1" x14ac:dyDescent="0.25">
      <c r="B29" s="50"/>
      <c r="C29" s="65" t="s">
        <v>62</v>
      </c>
      <c r="D29" s="66"/>
      <c r="E29" s="66">
        <f>E22+E23+E24+E25+E26+E27+E28</f>
        <v>0</v>
      </c>
      <c r="F29" s="66">
        <f>F22+F23+F24+F25+F26+F27+F28</f>
        <v>0</v>
      </c>
    </row>
    <row r="30" spans="2:6" ht="15.6" hidden="1" x14ac:dyDescent="0.25">
      <c r="B30" s="50"/>
      <c r="C30" s="65" t="s">
        <v>66</v>
      </c>
      <c r="D30" s="67"/>
      <c r="E30" s="67"/>
      <c r="F30" s="67"/>
    </row>
    <row r="31" spans="2:6" ht="15" hidden="1" x14ac:dyDescent="0.25">
      <c r="B31" s="50">
        <v>1</v>
      </c>
      <c r="C31" s="64" t="s">
        <v>65</v>
      </c>
      <c r="D31" s="73">
        <v>0</v>
      </c>
      <c r="E31" s="73">
        <v>0</v>
      </c>
      <c r="F31" s="73">
        <v>0</v>
      </c>
    </row>
    <row r="32" spans="2:6" ht="15" hidden="1" x14ac:dyDescent="0.25">
      <c r="B32" s="50">
        <v>2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" hidden="1" x14ac:dyDescent="0.25">
      <c r="B33" s="50">
        <v>3</v>
      </c>
      <c r="C33" s="64" t="s">
        <v>65</v>
      </c>
      <c r="D33" s="73">
        <v>0</v>
      </c>
      <c r="E33" s="73">
        <v>0</v>
      </c>
      <c r="F33" s="73">
        <v>0</v>
      </c>
    </row>
    <row r="34" spans="1:6" ht="15.6" hidden="1" x14ac:dyDescent="0.25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x14ac:dyDescent="0.25">
      <c r="B41" s="50"/>
      <c r="C41" s="65" t="s">
        <v>63</v>
      </c>
      <c r="D41" s="67"/>
      <c r="E41" s="66">
        <f>E20+E29+E34</f>
        <v>0</v>
      </c>
      <c r="F41" s="66">
        <f>F20+F29+F34</f>
        <v>0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 t="s">
        <v>65</v>
      </c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93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1" workbookViewId="0">
      <selection activeCell="M27" sqref="M27:N27"/>
    </sheetView>
  </sheetViews>
  <sheetFormatPr defaultColWidth="9.33203125" defaultRowHeight="13.2" x14ac:dyDescent="0.25"/>
  <cols>
    <col min="1" max="1" width="9.33203125" customWidth="1"/>
    <col min="2" max="2" width="5.33203125" customWidth="1"/>
    <col min="3" max="3" width="7.109375" customWidth="1"/>
    <col min="4" max="4" width="28.5546875" customWidth="1"/>
    <col min="5" max="5" width="12.109375" customWidth="1"/>
    <col min="6" max="6" width="13.6640625" customWidth="1"/>
    <col min="7" max="7" width="10.664062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1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77</v>
      </c>
    </row>
    <row r="8" spans="3:7" x14ac:dyDescent="0.25">
      <c r="D8" s="7" t="s">
        <v>159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53</v>
      </c>
      <c r="E10" s="1"/>
      <c r="F10" s="83">
        <v>20</v>
      </c>
      <c r="G10" s="1" t="s">
        <v>52</v>
      </c>
    </row>
    <row r="11" spans="3:7" x14ac:dyDescent="0.25">
      <c r="D11" s="1" t="s">
        <v>134</v>
      </c>
      <c r="E11" s="1"/>
      <c r="F11" s="83">
        <v>0</v>
      </c>
      <c r="G11" s="1" t="s">
        <v>52</v>
      </c>
    </row>
    <row r="12" spans="3:7" x14ac:dyDescent="0.25">
      <c r="D12" s="1" t="s">
        <v>54</v>
      </c>
      <c r="E12" s="1"/>
      <c r="F12" s="83">
        <v>0</v>
      </c>
      <c r="G12" s="1" t="s">
        <v>52</v>
      </c>
    </row>
    <row r="13" spans="3:7" x14ac:dyDescent="0.25">
      <c r="D13" s="1" t="s">
        <v>55</v>
      </c>
      <c r="E13" s="1"/>
      <c r="F13" s="7">
        <v>20</v>
      </c>
      <c r="G13" s="1" t="s">
        <v>52</v>
      </c>
    </row>
    <row r="14" spans="3:7" ht="52.8" x14ac:dyDescent="0.25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16.2" hidden="1" thickBot="1" x14ac:dyDescent="0.3">
      <c r="C15" s="50"/>
      <c r="D15" s="62" t="s">
        <v>61</v>
      </c>
      <c r="E15" s="63"/>
      <c r="F15" s="63"/>
      <c r="G15" s="63"/>
    </row>
    <row r="16" spans="3:7" ht="22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7" ht="19.2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7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21.6" hidden="1" customHeight="1" thickBot="1" x14ac:dyDescent="0.3">
      <c r="C19" s="50">
        <v>4</v>
      </c>
      <c r="D19" s="64"/>
      <c r="E19" s="82">
        <v>0</v>
      </c>
      <c r="F19" s="73">
        <v>0</v>
      </c>
      <c r="G19" s="73"/>
    </row>
    <row r="20" spans="3:7" ht="16.2" hidden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7" ht="17.399999999999999" customHeight="1" thickBot="1" x14ac:dyDescent="0.3">
      <c r="C21" s="50"/>
      <c r="D21" s="65" t="s">
        <v>67</v>
      </c>
      <c r="E21" s="67"/>
      <c r="F21" s="67"/>
      <c r="G21" s="67"/>
    </row>
    <row r="22" spans="3:7" ht="21" customHeight="1" thickBot="1" x14ac:dyDescent="0.3">
      <c r="C22" s="50">
        <v>1</v>
      </c>
      <c r="D22" s="64" t="s">
        <v>164</v>
      </c>
      <c r="E22" s="106">
        <v>182</v>
      </c>
      <c r="F22" s="73">
        <v>16.100000000000001</v>
      </c>
      <c r="G22" s="73">
        <v>0</v>
      </c>
    </row>
    <row r="23" spans="3:7" ht="23.25" customHeight="1" thickBot="1" x14ac:dyDescent="0.3">
      <c r="C23" s="50">
        <v>2</v>
      </c>
      <c r="D23" s="64" t="s">
        <v>165</v>
      </c>
      <c r="E23" s="73">
        <v>100</v>
      </c>
      <c r="F23" s="73">
        <v>235.7</v>
      </c>
      <c r="G23" s="73">
        <v>24.21</v>
      </c>
    </row>
    <row r="24" spans="3:7" ht="20.25" customHeight="1" thickBot="1" x14ac:dyDescent="0.3">
      <c r="C24" s="50">
        <v>3</v>
      </c>
      <c r="D24" s="64" t="s">
        <v>82</v>
      </c>
      <c r="E24" s="73">
        <v>180</v>
      </c>
      <c r="F24" s="73">
        <v>175.5</v>
      </c>
      <c r="G24" s="73">
        <v>6.36</v>
      </c>
    </row>
    <row r="25" spans="3:7" ht="21.75" customHeight="1" thickBot="1" x14ac:dyDescent="0.3">
      <c r="C25" s="50">
        <v>4</v>
      </c>
      <c r="D25" s="64" t="s">
        <v>146</v>
      </c>
      <c r="E25" s="73">
        <v>200</v>
      </c>
      <c r="F25" s="73">
        <v>82.9</v>
      </c>
      <c r="G25" s="73">
        <v>5.85</v>
      </c>
    </row>
    <row r="26" spans="3:7" ht="20.25" customHeight="1" thickBot="1" x14ac:dyDescent="0.3">
      <c r="C26" s="50">
        <v>5</v>
      </c>
      <c r="D26" s="64" t="s">
        <v>86</v>
      </c>
      <c r="E26" s="73">
        <v>15</v>
      </c>
      <c r="F26" s="73">
        <v>40.5</v>
      </c>
      <c r="G26" s="73">
        <v>0.9</v>
      </c>
    </row>
    <row r="27" spans="3:7" ht="21.75" customHeight="1" thickBot="1" x14ac:dyDescent="0.3">
      <c r="C27" s="50">
        <v>6</v>
      </c>
      <c r="D27" s="64" t="s">
        <v>85</v>
      </c>
      <c r="E27" s="124">
        <v>41</v>
      </c>
      <c r="F27" s="73">
        <v>38.9</v>
      </c>
      <c r="G27" s="73">
        <v>2.67</v>
      </c>
    </row>
    <row r="28" spans="3:7" ht="19.5" customHeight="1" thickBot="1" x14ac:dyDescent="0.3">
      <c r="C28" s="50">
        <v>7</v>
      </c>
      <c r="D28" s="64"/>
      <c r="E28" s="67"/>
      <c r="F28" s="73"/>
      <c r="G28" s="73"/>
    </row>
    <row r="29" spans="3:7" ht="18" customHeight="1" thickBot="1" x14ac:dyDescent="0.3">
      <c r="C29" s="50">
        <v>8</v>
      </c>
      <c r="D29" s="64"/>
      <c r="E29" s="62"/>
      <c r="F29" s="67"/>
      <c r="G29" s="67"/>
    </row>
    <row r="30" spans="3:7" ht="0.6" customHeight="1" thickBot="1" x14ac:dyDescent="0.3">
      <c r="C30" s="50"/>
      <c r="D30" s="65" t="s">
        <v>62</v>
      </c>
      <c r="E30" s="110">
        <v>0</v>
      </c>
      <c r="F30" s="66">
        <f>F22+F23+F24+F25+F26+F27+F28+F29</f>
        <v>589.59999999999991</v>
      </c>
      <c r="G30" s="66">
        <f>G22+G23+G24+G25+G26+G27+G28+G29</f>
        <v>39.99</v>
      </c>
    </row>
    <row r="31" spans="3:7" ht="15.6" hidden="1" thickBot="1" x14ac:dyDescent="0.3">
      <c r="C31" s="50"/>
      <c r="D31" s="64" t="s">
        <v>65</v>
      </c>
      <c r="E31" s="110">
        <v>0</v>
      </c>
      <c r="F31" s="73">
        <v>0</v>
      </c>
      <c r="G31" s="73">
        <v>0</v>
      </c>
    </row>
    <row r="32" spans="3:7" ht="15.6" hidden="1" thickBot="1" x14ac:dyDescent="0.3">
      <c r="C32" s="50"/>
      <c r="D32" s="64" t="s">
        <v>65</v>
      </c>
      <c r="E32" s="110">
        <v>0</v>
      </c>
      <c r="F32" s="73">
        <v>0</v>
      </c>
      <c r="G32" s="73">
        <v>0</v>
      </c>
    </row>
    <row r="33" spans="1:7" ht="16.2" hidden="1" thickBot="1" x14ac:dyDescent="0.3">
      <c r="C33" s="50"/>
      <c r="D33" s="64" t="s">
        <v>65</v>
      </c>
      <c r="E33" s="65"/>
      <c r="F33" s="73">
        <v>0</v>
      </c>
      <c r="G33" s="73">
        <v>0</v>
      </c>
    </row>
    <row r="34" spans="1:7" ht="16.2" hidden="1" thickBot="1" x14ac:dyDescent="0.3">
      <c r="C34" s="50"/>
      <c r="D34" s="65"/>
      <c r="E34" s="64"/>
      <c r="F34" s="66"/>
      <c r="G34" s="66"/>
    </row>
    <row r="35" spans="1:7" ht="15.6" hidden="1" thickBot="1" x14ac:dyDescent="0.3">
      <c r="C35" s="50"/>
      <c r="D35" s="64"/>
      <c r="E35" s="64"/>
      <c r="F35" s="67"/>
      <c r="G35" s="67"/>
    </row>
    <row r="36" spans="1:7" ht="15.6" hidden="1" thickBot="1" x14ac:dyDescent="0.3">
      <c r="C36" s="50"/>
      <c r="D36" s="64"/>
      <c r="E36" s="64"/>
      <c r="F36" s="67"/>
      <c r="G36" s="67"/>
    </row>
    <row r="37" spans="1:7" ht="15.6" hidden="1" thickBot="1" x14ac:dyDescent="0.3">
      <c r="C37" s="50"/>
      <c r="D37" s="64"/>
      <c r="E37" s="64"/>
      <c r="F37" s="67"/>
      <c r="G37" s="67"/>
    </row>
    <row r="38" spans="1:7" ht="15.6" hidden="1" thickBot="1" x14ac:dyDescent="0.3">
      <c r="C38" s="50"/>
      <c r="D38" s="64"/>
      <c r="E38" s="64"/>
      <c r="F38" s="67"/>
      <c r="G38" s="67"/>
    </row>
    <row r="39" spans="1:7" ht="15.6" hidden="1" thickBot="1" x14ac:dyDescent="0.3">
      <c r="C39" s="50"/>
      <c r="D39" s="64"/>
      <c r="E39" s="64"/>
      <c r="F39" s="67"/>
      <c r="G39" s="67"/>
    </row>
    <row r="40" spans="1:7" ht="15.6" hidden="1" thickBot="1" x14ac:dyDescent="0.3">
      <c r="C40" s="50"/>
      <c r="D40" s="64"/>
      <c r="E40" s="64"/>
      <c r="F40" s="67"/>
      <c r="G40" s="67"/>
    </row>
    <row r="41" spans="1:7" ht="16.2" thickBot="1" x14ac:dyDescent="0.3">
      <c r="C41" s="50"/>
      <c r="D41" s="65" t="s">
        <v>63</v>
      </c>
      <c r="E41" s="104"/>
      <c r="F41" s="66">
        <f>F30</f>
        <v>589.59999999999991</v>
      </c>
      <c r="G41" s="66">
        <f>G30</f>
        <v>39.99</v>
      </c>
    </row>
    <row r="42" spans="1:7" x14ac:dyDescent="0.25">
      <c r="A42" s="14"/>
      <c r="B42" s="14"/>
      <c r="C42" s="68"/>
      <c r="D42" s="69"/>
      <c r="E42" s="14"/>
      <c r="F42" s="69"/>
      <c r="G42" s="69"/>
    </row>
    <row r="43" spans="1:7" ht="0.75" customHeight="1" x14ac:dyDescent="0.25">
      <c r="A43" s="14"/>
      <c r="B43" s="14"/>
      <c r="C43" s="14"/>
      <c r="D43" s="14"/>
      <c r="F43" s="14"/>
      <c r="G43" s="14"/>
    </row>
    <row r="44" spans="1:7" hidden="1" x14ac:dyDescent="0.25">
      <c r="E44" s="7"/>
    </row>
    <row r="45" spans="1:7" x14ac:dyDescent="0.25">
      <c r="D45" s="7" t="s">
        <v>65</v>
      </c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F48" s="7"/>
      <c r="G48" s="7"/>
    </row>
    <row r="49" spans="4:5" hidden="1" x14ac:dyDescent="0.25">
      <c r="E49" s="37" t="s">
        <v>92</v>
      </c>
    </row>
    <row r="50" spans="4:5" x14ac:dyDescent="0.25">
      <c r="D50" t="s">
        <v>64</v>
      </c>
      <c r="E50" t="s">
        <v>92</v>
      </c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K27" sqref="K27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130</v>
      </c>
    </row>
    <row r="8" spans="2:7" x14ac:dyDescent="0.25">
      <c r="C8" s="7" t="s">
        <v>160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20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20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6.2" thickBot="1" x14ac:dyDescent="0.3">
      <c r="B15" s="50"/>
      <c r="C15" s="62" t="s">
        <v>61</v>
      </c>
      <c r="D15" s="63"/>
      <c r="E15" s="63"/>
      <c r="F15" s="63"/>
    </row>
    <row r="16" spans="2:7" ht="2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thickBot="1" x14ac:dyDescent="0.3">
      <c r="B17" s="50">
        <v>2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 t="s">
        <v>65</v>
      </c>
      <c r="D19" s="73">
        <v>0</v>
      </c>
      <c r="E19" s="73">
        <v>0</v>
      </c>
      <c r="F19" s="73">
        <v>0</v>
      </c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8" hidden="1" customHeight="1" thickBot="1" x14ac:dyDescent="0.3">
      <c r="B21" s="50"/>
      <c r="C21" s="65" t="s">
        <v>67</v>
      </c>
      <c r="D21" s="67"/>
      <c r="E21" s="67"/>
      <c r="F21" s="67"/>
    </row>
    <row r="22" spans="2:6" ht="18.75" customHeight="1" thickBot="1" x14ac:dyDescent="0.3">
      <c r="B22" s="50">
        <v>1</v>
      </c>
      <c r="C22" s="64" t="s">
        <v>120</v>
      </c>
      <c r="D22" s="106" t="s">
        <v>141</v>
      </c>
      <c r="E22" s="73">
        <v>107.4</v>
      </c>
      <c r="F22" s="73">
        <v>14.74</v>
      </c>
    </row>
    <row r="23" spans="2:6" ht="20.25" customHeight="1" thickBot="1" x14ac:dyDescent="0.3">
      <c r="B23" s="50">
        <v>2</v>
      </c>
      <c r="C23" s="64" t="s">
        <v>166</v>
      </c>
      <c r="D23" s="73">
        <v>200</v>
      </c>
      <c r="E23" s="73">
        <v>198.4</v>
      </c>
      <c r="F23" s="73">
        <v>17.45</v>
      </c>
    </row>
    <row r="24" spans="2:6" ht="19.5" customHeight="1" thickBot="1" x14ac:dyDescent="0.3">
      <c r="B24" s="50">
        <v>3</v>
      </c>
      <c r="C24" s="64" t="s">
        <v>90</v>
      </c>
      <c r="D24" s="73">
        <v>200</v>
      </c>
      <c r="E24" s="73">
        <v>90.9</v>
      </c>
      <c r="F24" s="73">
        <v>6.65</v>
      </c>
    </row>
    <row r="25" spans="2:6" ht="18.75" customHeight="1" thickBot="1" x14ac:dyDescent="0.3">
      <c r="B25" s="50">
        <v>4</v>
      </c>
      <c r="C25" s="64" t="s">
        <v>167</v>
      </c>
      <c r="D25" s="73">
        <v>10</v>
      </c>
      <c r="E25" s="73">
        <v>38.9</v>
      </c>
      <c r="F25" s="73">
        <v>0.65</v>
      </c>
    </row>
    <row r="26" spans="2:6" ht="20.25" customHeight="1" thickBot="1" x14ac:dyDescent="0.3">
      <c r="B26" s="50">
        <v>5</v>
      </c>
      <c r="C26" s="64" t="s">
        <v>86</v>
      </c>
      <c r="D26" s="73">
        <v>15</v>
      </c>
      <c r="E26" s="73">
        <v>40.799999999999997</v>
      </c>
      <c r="F26" s="73">
        <v>0.9</v>
      </c>
    </row>
    <row r="27" spans="2:6" ht="20.25" customHeight="1" thickBot="1" x14ac:dyDescent="0.3">
      <c r="B27" s="50">
        <v>6</v>
      </c>
      <c r="C27" s="64" t="s">
        <v>113</v>
      </c>
      <c r="D27" s="73">
        <v>120</v>
      </c>
      <c r="E27" s="73">
        <v>86.5</v>
      </c>
      <c r="F27" s="73">
        <v>0</v>
      </c>
    </row>
    <row r="28" spans="2:6" ht="18" customHeight="1" thickBot="1" x14ac:dyDescent="0.3">
      <c r="B28" s="50">
        <v>7</v>
      </c>
      <c r="C28" s="64"/>
      <c r="D28" s="73"/>
      <c r="E28" s="73"/>
      <c r="F28" s="73"/>
    </row>
    <row r="29" spans="2:6" ht="1.2" hidden="1" customHeight="1" thickBot="1" x14ac:dyDescent="0.3">
      <c r="B29" s="50"/>
      <c r="C29" s="65" t="s">
        <v>62</v>
      </c>
      <c r="D29" s="66"/>
      <c r="E29" s="66">
        <f>E22+E23+E24+E25+E26+E27+E28</f>
        <v>562.90000000000009</v>
      </c>
      <c r="F29" s="66">
        <f>F22+F23+F24+F25+F26+F27+F28</f>
        <v>40.389999999999993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 t="s">
        <v>65</v>
      </c>
      <c r="D31" s="73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 t="s">
        <v>65</v>
      </c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562.90000000000009</v>
      </c>
      <c r="F41" s="66">
        <f>F20+F29+F34</f>
        <v>40.389999999999993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t="12" customHeight="1" x14ac:dyDescent="0.25">
      <c r="C44" s="7"/>
    </row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J26" sqref="J26"/>
    </sheetView>
  </sheetViews>
  <sheetFormatPr defaultRowHeight="13.2" x14ac:dyDescent="0.25"/>
  <cols>
    <col min="1" max="1" width="5.33203125" customWidth="1"/>
    <col min="2" max="2" width="5.88671875" customWidth="1"/>
    <col min="3" max="3" width="33" customWidth="1"/>
    <col min="4" max="4" width="13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131</v>
      </c>
    </row>
    <row r="8" spans="2:7" x14ac:dyDescent="0.25">
      <c r="C8" s="7" t="s">
        <v>168</v>
      </c>
      <c r="D8" s="7"/>
      <c r="E8" s="7"/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53.4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22.8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2.2" hidden="1" customHeight="1" thickBot="1" x14ac:dyDescent="0.3">
      <c r="B17" s="50">
        <v>2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/>
      <c r="D19" s="73"/>
      <c r="E19" s="73"/>
      <c r="F19" s="73"/>
    </row>
    <row r="20" spans="2:6" ht="21" hidden="1" customHeight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22.2" hidden="1" customHeight="1" thickBot="1" x14ac:dyDescent="0.3">
      <c r="B21" s="50"/>
      <c r="C21" s="71" t="s">
        <v>68</v>
      </c>
      <c r="D21" s="67"/>
      <c r="E21" s="67"/>
      <c r="F21" s="67"/>
    </row>
    <row r="22" spans="2:6" ht="24.75" customHeight="1" thickBot="1" x14ac:dyDescent="0.3">
      <c r="B22" s="50">
        <v>1</v>
      </c>
      <c r="C22" s="64" t="s">
        <v>169</v>
      </c>
      <c r="D22" s="106">
        <v>100</v>
      </c>
      <c r="E22" s="73">
        <v>65.7</v>
      </c>
      <c r="F22" s="107">
        <v>9.16</v>
      </c>
    </row>
    <row r="23" spans="2:6" ht="21.75" customHeight="1" thickBot="1" x14ac:dyDescent="0.3">
      <c r="B23" s="50">
        <v>2</v>
      </c>
      <c r="C23" s="64" t="s">
        <v>170</v>
      </c>
      <c r="D23" s="73">
        <v>100</v>
      </c>
      <c r="E23" s="73">
        <v>117.5</v>
      </c>
      <c r="F23" s="107">
        <v>42.99</v>
      </c>
    </row>
    <row r="24" spans="2:6" ht="28.5" customHeight="1" thickBot="1" x14ac:dyDescent="0.3">
      <c r="B24" s="50">
        <v>3</v>
      </c>
      <c r="C24" s="64" t="s">
        <v>171</v>
      </c>
      <c r="D24" s="73">
        <v>180</v>
      </c>
      <c r="E24" s="73">
        <v>285.89999999999998</v>
      </c>
      <c r="F24" s="107">
        <v>14.49</v>
      </c>
    </row>
    <row r="25" spans="2:6" ht="22.5" customHeight="1" thickBot="1" x14ac:dyDescent="0.3">
      <c r="B25" s="50">
        <v>4</v>
      </c>
      <c r="C25" s="64" t="s">
        <v>83</v>
      </c>
      <c r="D25" s="73">
        <v>200</v>
      </c>
      <c r="E25" s="73">
        <v>127.2</v>
      </c>
      <c r="F25" s="107">
        <v>10.220000000000001</v>
      </c>
    </row>
    <row r="26" spans="2:6" ht="20.25" customHeight="1" thickBot="1" x14ac:dyDescent="0.3">
      <c r="B26" s="50">
        <v>5</v>
      </c>
      <c r="C26" s="64" t="s">
        <v>88</v>
      </c>
      <c r="D26" s="73">
        <v>28</v>
      </c>
      <c r="E26" s="73">
        <v>38.9</v>
      </c>
      <c r="F26" s="107">
        <v>1.86</v>
      </c>
    </row>
    <row r="27" spans="2:6" ht="20.25" customHeight="1" thickBot="1" x14ac:dyDescent="0.3">
      <c r="B27" s="50">
        <v>6</v>
      </c>
      <c r="C27" s="64" t="s">
        <v>86</v>
      </c>
      <c r="D27" s="73">
        <v>14</v>
      </c>
      <c r="E27" s="73">
        <v>40.5</v>
      </c>
      <c r="F27" s="107">
        <v>0.86</v>
      </c>
    </row>
    <row r="28" spans="2:6" ht="19.8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675.69999999999993</v>
      </c>
      <c r="F29" s="66">
        <f>F22+F23+F24+F25+F26+F27+F28</f>
        <v>79.58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 t="s">
        <v>65</v>
      </c>
      <c r="D31" s="73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 t="s">
        <v>65</v>
      </c>
      <c r="D33" s="73"/>
      <c r="E33" s="73"/>
      <c r="F33" s="73"/>
    </row>
    <row r="34" spans="1:6" ht="24" hidden="1" customHeight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675.69999999999993</v>
      </c>
      <c r="F41" s="66">
        <f>F20+F29+F34</f>
        <v>79.58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92</v>
      </c>
    </row>
  </sheetData>
  <phoneticPr fontId="0" type="noConversion"/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4" workbookViewId="0">
      <selection activeCell="C10" sqref="C10:C14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132</v>
      </c>
    </row>
    <row r="8" spans="2:7" x14ac:dyDescent="0.25">
      <c r="C8" s="7" t="s">
        <v>172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177</v>
      </c>
      <c r="D11" s="1"/>
      <c r="E11" s="83">
        <v>14</v>
      </c>
      <c r="F11" s="1" t="s">
        <v>52</v>
      </c>
    </row>
    <row r="12" spans="2:7" x14ac:dyDescent="0.25">
      <c r="C12" s="1" t="s">
        <v>178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2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43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22.2" hidden="1" customHeight="1" x14ac:dyDescent="0.25">
      <c r="B17" s="50">
        <v>1</v>
      </c>
      <c r="C17" s="64" t="s">
        <v>65</v>
      </c>
      <c r="D17" s="67">
        <v>0</v>
      </c>
      <c r="E17" s="67">
        <v>0</v>
      </c>
      <c r="F17" s="67">
        <v>0</v>
      </c>
    </row>
    <row r="18" spans="2:6" ht="18.600000000000001" hidden="1" customHeight="1" x14ac:dyDescent="0.25">
      <c r="B18" s="50">
        <v>2</v>
      </c>
      <c r="C18" s="64" t="s">
        <v>65</v>
      </c>
      <c r="D18" s="67">
        <v>0</v>
      </c>
      <c r="E18" s="67">
        <v>0</v>
      </c>
      <c r="F18" s="67">
        <v>0</v>
      </c>
    </row>
    <row r="19" spans="2:6" ht="21.6" hidden="1" customHeight="1" x14ac:dyDescent="0.25">
      <c r="B19" s="50">
        <v>3</v>
      </c>
      <c r="C19" s="64" t="s">
        <v>65</v>
      </c>
      <c r="D19" s="70" t="s">
        <v>69</v>
      </c>
      <c r="E19" s="67">
        <v>0</v>
      </c>
      <c r="F19" s="67">
        <v>0</v>
      </c>
    </row>
    <row r="20" spans="2:6" ht="21.6" hidden="1" customHeight="1" x14ac:dyDescent="0.25">
      <c r="B20" s="50">
        <v>4</v>
      </c>
      <c r="C20" s="64" t="s">
        <v>65</v>
      </c>
      <c r="D20" s="67">
        <v>0</v>
      </c>
      <c r="E20" s="67">
        <v>0</v>
      </c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173</v>
      </c>
      <c r="D23" s="106">
        <v>100</v>
      </c>
      <c r="E23" s="73">
        <v>11.3</v>
      </c>
      <c r="F23" s="107">
        <v>6.12</v>
      </c>
    </row>
    <row r="24" spans="2:6" ht="22.5" customHeight="1" x14ac:dyDescent="0.25">
      <c r="B24" s="50">
        <v>2</v>
      </c>
      <c r="C24" s="95" t="s">
        <v>174</v>
      </c>
      <c r="D24" s="73">
        <v>120</v>
      </c>
      <c r="E24" s="73">
        <v>197.2</v>
      </c>
      <c r="F24" s="107">
        <v>36.53</v>
      </c>
    </row>
    <row r="25" spans="2:6" ht="22.5" customHeight="1" x14ac:dyDescent="0.25">
      <c r="B25" s="50">
        <v>3</v>
      </c>
      <c r="C25" s="64" t="s">
        <v>175</v>
      </c>
      <c r="D25" s="73">
        <v>180</v>
      </c>
      <c r="E25" s="73">
        <v>175.5</v>
      </c>
      <c r="F25" s="107">
        <v>5.74</v>
      </c>
    </row>
    <row r="26" spans="2:6" ht="24.75" customHeight="1" x14ac:dyDescent="0.25">
      <c r="B26" s="50">
        <v>4</v>
      </c>
      <c r="C26" s="64" t="s">
        <v>176</v>
      </c>
      <c r="D26" s="73">
        <v>200</v>
      </c>
      <c r="E26" s="73">
        <v>138</v>
      </c>
      <c r="F26" s="107">
        <v>15.24</v>
      </c>
    </row>
    <row r="27" spans="2:6" ht="20.25" customHeight="1" x14ac:dyDescent="0.25">
      <c r="B27" s="50">
        <v>5</v>
      </c>
      <c r="C27" s="64" t="s">
        <v>88</v>
      </c>
      <c r="D27" s="73">
        <v>22.24</v>
      </c>
      <c r="E27" s="73">
        <v>38.799999999999997</v>
      </c>
      <c r="F27" s="107">
        <v>1.49</v>
      </c>
    </row>
    <row r="28" spans="2:6" ht="20.25" customHeight="1" x14ac:dyDescent="0.25">
      <c r="B28" s="50">
        <v>6</v>
      </c>
      <c r="C28" s="64" t="s">
        <v>86</v>
      </c>
      <c r="D28" s="73">
        <v>31</v>
      </c>
      <c r="E28" s="73">
        <v>40.5</v>
      </c>
      <c r="F28" s="107">
        <v>1.49</v>
      </c>
    </row>
    <row r="29" spans="2:6" ht="18.75" customHeight="1" x14ac:dyDescent="0.25">
      <c r="B29" s="50">
        <v>7</v>
      </c>
      <c r="C29" s="64"/>
      <c r="D29" s="73"/>
      <c r="E29" s="73"/>
      <c r="F29" s="73"/>
    </row>
    <row r="30" spans="2:6" ht="18.75" customHeight="1" x14ac:dyDescent="0.25">
      <c r="B30" s="50">
        <v>8</v>
      </c>
      <c r="C30" s="64"/>
      <c r="D30" s="67"/>
      <c r="E30" s="67"/>
      <c r="F30" s="67"/>
    </row>
    <row r="31" spans="2:6" ht="19.2" hidden="1" customHeight="1" x14ac:dyDescent="0.25">
      <c r="B31" s="50"/>
      <c r="C31" s="65" t="s">
        <v>62</v>
      </c>
      <c r="D31" s="67"/>
      <c r="E31" s="66">
        <f>E23+E24+E25+E26+E27+E28+E29+E30</f>
        <v>601.29999999999995</v>
      </c>
      <c r="F31" s="66">
        <f>F23+F24+F25+F26+F27+F28+F29+F30</f>
        <v>66.61</v>
      </c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6.2" hidden="1" customHeight="1" x14ac:dyDescent="0.25">
      <c r="B36" s="50"/>
      <c r="C36" s="64"/>
      <c r="D36" s="67"/>
      <c r="E36" s="67"/>
      <c r="F36" s="67"/>
    </row>
    <row r="37" spans="1:6" ht="16.2" hidden="1" customHeight="1" x14ac:dyDescent="0.25">
      <c r="B37" s="50"/>
      <c r="C37" s="64"/>
      <c r="D37" s="67"/>
      <c r="E37" s="67"/>
      <c r="F37" s="67"/>
    </row>
    <row r="38" spans="1:6" ht="18" hidden="1" customHeight="1" x14ac:dyDescent="0.25">
      <c r="B38" s="50"/>
      <c r="C38" s="64"/>
      <c r="D38" s="67"/>
      <c r="E38" s="67"/>
      <c r="F38" s="67"/>
    </row>
    <row r="39" spans="1:6" ht="16.2" hidden="1" customHeight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E31</f>
        <v>601.29999999999995</v>
      </c>
      <c r="F42" s="66">
        <f>F31</f>
        <v>66.61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92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1" workbookViewId="0">
      <selection activeCell="E10" sqref="E10:E14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133</v>
      </c>
    </row>
    <row r="8" spans="2:7" x14ac:dyDescent="0.25">
      <c r="C8" s="7" t="s">
        <v>179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177</v>
      </c>
      <c r="D11" s="1"/>
      <c r="E11" s="83">
        <v>15</v>
      </c>
      <c r="F11" s="1" t="s">
        <v>52</v>
      </c>
    </row>
    <row r="12" spans="2:7" x14ac:dyDescent="0.25">
      <c r="C12" s="1" t="s">
        <v>178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2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19.8" hidden="1" customHeight="1" x14ac:dyDescent="0.25">
      <c r="B17" s="50">
        <v>1</v>
      </c>
      <c r="C17" s="64"/>
      <c r="D17" s="73">
        <v>0</v>
      </c>
      <c r="E17" s="73">
        <v>0</v>
      </c>
      <c r="F17" s="73">
        <v>0</v>
      </c>
    </row>
    <row r="18" spans="2:6" ht="16.2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x14ac:dyDescent="0.25">
      <c r="B19" s="50">
        <v>3</v>
      </c>
      <c r="C19" s="64" t="s">
        <v>65</v>
      </c>
      <c r="D19" s="73"/>
      <c r="E19" s="73"/>
      <c r="F19" s="73">
        <v>0</v>
      </c>
    </row>
    <row r="20" spans="2:6" ht="16.2" hidden="1" customHeight="1" x14ac:dyDescent="0.25">
      <c r="B20" s="50">
        <v>4</v>
      </c>
      <c r="C20" s="64" t="s">
        <v>65</v>
      </c>
      <c r="D20" s="67"/>
      <c r="E20" s="67"/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2.5" customHeight="1" x14ac:dyDescent="0.25">
      <c r="B23" s="50">
        <v>1</v>
      </c>
      <c r="C23" s="64" t="s">
        <v>180</v>
      </c>
      <c r="D23" s="87" t="s">
        <v>145</v>
      </c>
      <c r="E23" s="73">
        <v>133.80000000000001</v>
      </c>
      <c r="F23" s="107">
        <v>7.53</v>
      </c>
    </row>
    <row r="24" spans="2:6" ht="22.5" customHeight="1" x14ac:dyDescent="0.25">
      <c r="B24" s="50">
        <v>2</v>
      </c>
      <c r="C24" s="64" t="s">
        <v>181</v>
      </c>
      <c r="D24" s="73" t="s">
        <v>124</v>
      </c>
      <c r="E24" s="73">
        <v>368.4</v>
      </c>
      <c r="F24" s="107">
        <v>68.37</v>
      </c>
    </row>
    <row r="25" spans="2:6" ht="21.75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" customHeight="1" x14ac:dyDescent="0.25">
      <c r="B26" s="50">
        <v>4</v>
      </c>
      <c r="C26" s="64" t="s">
        <v>87</v>
      </c>
      <c r="D26" s="73">
        <v>125</v>
      </c>
      <c r="E26" s="73">
        <v>38.700000000000003</v>
      </c>
      <c r="F26" s="107">
        <v>8</v>
      </c>
    </row>
    <row r="27" spans="2:6" ht="20.25" customHeight="1" x14ac:dyDescent="0.25">
      <c r="B27" s="50">
        <v>5</v>
      </c>
      <c r="C27" s="64" t="s">
        <v>86</v>
      </c>
      <c r="D27" s="73">
        <v>11</v>
      </c>
      <c r="E27" s="73">
        <v>40.5</v>
      </c>
      <c r="F27" s="107">
        <v>0.68</v>
      </c>
    </row>
    <row r="28" spans="2:6" ht="21.7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73"/>
    </row>
    <row r="30" spans="2:6" ht="15.6" hidden="1" x14ac:dyDescent="0.25">
      <c r="B30" s="50"/>
      <c r="C30" s="65" t="s">
        <v>62</v>
      </c>
      <c r="D30" s="66"/>
      <c r="E30" s="66">
        <f>E23+E24+E25+E26+E27+E28+E29</f>
        <v>642.20000000000005</v>
      </c>
      <c r="F30" s="66">
        <f>F23+F24+F25+F26+F27+F28+F29</f>
        <v>86.560000000000016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642.20000000000005</v>
      </c>
      <c r="F42" s="66">
        <f>F21+F30+F35</f>
        <v>86.560000000000016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9" sqref="C9:C13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182</v>
      </c>
      <c r="D8" s="7"/>
      <c r="E8" s="7" t="s">
        <v>79</v>
      </c>
      <c r="F8" s="7" t="s">
        <v>185</v>
      </c>
    </row>
    <row r="9" spans="2:7" x14ac:dyDescent="0.25">
      <c r="C9" s="1" t="s">
        <v>53</v>
      </c>
      <c r="D9" s="1"/>
      <c r="E9" s="83">
        <v>5</v>
      </c>
      <c r="F9" s="1" t="s">
        <v>52</v>
      </c>
    </row>
    <row r="10" spans="2:7" x14ac:dyDescent="0.25">
      <c r="C10" s="1" t="s">
        <v>177</v>
      </c>
      <c r="D10" s="1"/>
      <c r="E10" s="83">
        <v>14</v>
      </c>
      <c r="F10" s="1" t="s">
        <v>52</v>
      </c>
    </row>
    <row r="11" spans="2:7" x14ac:dyDescent="0.25">
      <c r="C11" s="1" t="s">
        <v>178</v>
      </c>
      <c r="D11" s="1"/>
      <c r="E11" s="83">
        <v>19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40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21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" hidden="1" customHeight="1" thickBot="1" x14ac:dyDescent="0.3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.75" customHeight="1" thickBot="1" x14ac:dyDescent="0.3">
      <c r="B22" s="50">
        <v>1</v>
      </c>
      <c r="C22" s="64" t="s">
        <v>183</v>
      </c>
      <c r="D22" s="82" t="s">
        <v>184</v>
      </c>
      <c r="E22" s="73">
        <v>248.5</v>
      </c>
      <c r="F22" s="107">
        <v>20.89</v>
      </c>
    </row>
    <row r="23" spans="2:6" ht="21.6" customHeight="1" thickBot="1" x14ac:dyDescent="0.3">
      <c r="B23" s="50">
        <v>2</v>
      </c>
      <c r="C23" s="64" t="s">
        <v>162</v>
      </c>
      <c r="D23" s="73">
        <v>180</v>
      </c>
      <c r="E23" s="73">
        <v>196.6</v>
      </c>
      <c r="F23" s="107">
        <v>8.1300000000000008</v>
      </c>
    </row>
    <row r="24" spans="2:6" ht="19.5" customHeight="1" thickBot="1" x14ac:dyDescent="0.3">
      <c r="B24" s="50">
        <v>3</v>
      </c>
      <c r="C24" s="64" t="s">
        <v>146</v>
      </c>
      <c r="D24" s="73">
        <v>200</v>
      </c>
      <c r="E24" s="73">
        <v>82.9</v>
      </c>
      <c r="F24" s="107">
        <v>5.85</v>
      </c>
    </row>
    <row r="25" spans="2:6" ht="22.5" customHeight="1" thickBot="1" x14ac:dyDescent="0.3">
      <c r="B25" s="50">
        <v>4</v>
      </c>
      <c r="C25" s="64" t="s">
        <v>113</v>
      </c>
      <c r="D25" s="73">
        <v>150</v>
      </c>
      <c r="E25" s="73">
        <v>37.9</v>
      </c>
      <c r="F25" s="107">
        <v>18</v>
      </c>
    </row>
    <row r="26" spans="2:6" ht="20.25" customHeight="1" thickBot="1" x14ac:dyDescent="0.3">
      <c r="B26" s="50">
        <v>5</v>
      </c>
      <c r="C26" s="64" t="s">
        <v>88</v>
      </c>
      <c r="D26" s="73">
        <v>38</v>
      </c>
      <c r="E26" s="73">
        <v>38.9</v>
      </c>
      <c r="F26" s="107">
        <v>2.48</v>
      </c>
    </row>
    <row r="27" spans="2:6" ht="20.25" customHeight="1" thickBot="1" x14ac:dyDescent="0.3">
      <c r="B27" s="50">
        <v>6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645.29999999999995</v>
      </c>
      <c r="F29" s="66">
        <f>F22+F23+F24+F25+F26+F27+F28</f>
        <v>56.21</v>
      </c>
    </row>
    <row r="30" spans="2:6" ht="16.2" hidden="1" thickBot="1" x14ac:dyDescent="0.3">
      <c r="B30" s="50"/>
      <c r="C30" s="65" t="s">
        <v>66</v>
      </c>
      <c r="D30" s="73"/>
      <c r="E30" s="73"/>
      <c r="F30" s="73"/>
    </row>
    <row r="31" spans="2:6" ht="15.6" hidden="1" thickBot="1" x14ac:dyDescent="0.3">
      <c r="B31" s="50">
        <v>1</v>
      </c>
      <c r="C31" s="64" t="s">
        <v>65</v>
      </c>
      <c r="D31" s="85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/>
    </row>
    <row r="34" spans="1:6" ht="16.2" hidden="1" thickBot="1" x14ac:dyDescent="0.3">
      <c r="B34" s="50"/>
      <c r="C34" s="65" t="s">
        <v>62</v>
      </c>
      <c r="D34" s="66"/>
      <c r="E34" s="66">
        <f>E30+E31+E32</f>
        <v>0</v>
      </c>
      <c r="F34" s="66">
        <f>F30+F31+F32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645.29999999999995</v>
      </c>
      <c r="F41" s="66">
        <f>F20+F29+F34</f>
        <v>56.21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 t="s">
        <v>65</v>
      </c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186</v>
      </c>
      <c r="D8" s="7"/>
      <c r="E8" s="7" t="s">
        <v>79</v>
      </c>
      <c r="F8" s="7" t="s">
        <v>192</v>
      </c>
    </row>
    <row r="9" spans="2:7" x14ac:dyDescent="0.25">
      <c r="C9" s="1" t="s">
        <v>53</v>
      </c>
      <c r="D9" s="1"/>
      <c r="E9" s="83">
        <v>7</v>
      </c>
      <c r="F9" s="1" t="s">
        <v>52</v>
      </c>
    </row>
    <row r="10" spans="2:7" x14ac:dyDescent="0.25">
      <c r="C10" s="1" t="s">
        <v>177</v>
      </c>
      <c r="D10" s="1"/>
      <c r="E10" s="83">
        <v>13</v>
      </c>
      <c r="F10" s="1" t="s">
        <v>52</v>
      </c>
    </row>
    <row r="11" spans="2:7" x14ac:dyDescent="0.25">
      <c r="C11" s="1" t="s">
        <v>178</v>
      </c>
      <c r="D11" s="1"/>
      <c r="E11" s="83">
        <v>21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43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x14ac:dyDescent="0.25">
      <c r="B15" s="50"/>
      <c r="C15" s="62" t="s">
        <v>61</v>
      </c>
      <c r="D15" s="63"/>
      <c r="E15" s="63"/>
      <c r="F15" s="63"/>
    </row>
    <row r="16" spans="2:7" ht="22.2" hidden="1" customHeight="1" x14ac:dyDescent="0.25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5.6" hidden="1" x14ac:dyDescent="0.25">
      <c r="B21" s="50"/>
      <c r="C21" s="71" t="s">
        <v>68</v>
      </c>
      <c r="D21" s="67"/>
      <c r="E21" s="67"/>
      <c r="F21" s="67"/>
    </row>
    <row r="22" spans="2:6" ht="21" customHeight="1" x14ac:dyDescent="0.25">
      <c r="B22" s="50">
        <v>1</v>
      </c>
      <c r="C22" s="64" t="s">
        <v>187</v>
      </c>
      <c r="D22" s="87" t="s">
        <v>116</v>
      </c>
      <c r="E22" s="73">
        <v>196.3</v>
      </c>
      <c r="F22" s="73">
        <v>11.65</v>
      </c>
    </row>
    <row r="23" spans="2:6" ht="21.6" customHeight="1" x14ac:dyDescent="0.25">
      <c r="B23" s="50">
        <v>2</v>
      </c>
      <c r="C23" s="64" t="s">
        <v>189</v>
      </c>
      <c r="D23" s="73" t="s">
        <v>188</v>
      </c>
      <c r="E23" s="73">
        <v>62.8</v>
      </c>
      <c r="F23" s="73">
        <v>6.26</v>
      </c>
    </row>
    <row r="24" spans="2:6" ht="21" customHeight="1" x14ac:dyDescent="0.25">
      <c r="B24" s="50">
        <v>3</v>
      </c>
      <c r="C24" s="64" t="s">
        <v>190</v>
      </c>
      <c r="D24" s="73">
        <v>100</v>
      </c>
      <c r="E24" s="73">
        <v>249.4</v>
      </c>
      <c r="F24" s="73">
        <v>25</v>
      </c>
    </row>
    <row r="25" spans="2:6" ht="19.5" customHeight="1" x14ac:dyDescent="0.25">
      <c r="B25" s="50">
        <v>4</v>
      </c>
      <c r="C25" s="64" t="s">
        <v>191</v>
      </c>
      <c r="D25" s="73">
        <v>15</v>
      </c>
      <c r="E25" s="73">
        <v>27.7</v>
      </c>
      <c r="F25" s="73">
        <v>5.85</v>
      </c>
    </row>
    <row r="26" spans="2:6" ht="20.25" customHeight="1" x14ac:dyDescent="0.25">
      <c r="B26" s="50">
        <v>5</v>
      </c>
      <c r="C26" s="64" t="s">
        <v>88</v>
      </c>
      <c r="D26" s="73">
        <v>25</v>
      </c>
      <c r="E26" s="73">
        <v>38.9</v>
      </c>
      <c r="F26" s="73">
        <v>1.67</v>
      </c>
    </row>
    <row r="27" spans="2:6" ht="20.25" customHeight="1" x14ac:dyDescent="0.25">
      <c r="B27" s="50">
        <v>6</v>
      </c>
      <c r="C27" s="64"/>
      <c r="D27" s="73"/>
      <c r="E27" s="73"/>
      <c r="F27" s="73"/>
    </row>
    <row r="28" spans="2:6" ht="18" customHeight="1" x14ac:dyDescent="0.25">
      <c r="B28" s="50">
        <v>7</v>
      </c>
      <c r="C28" s="64"/>
      <c r="D28" s="73"/>
      <c r="E28" s="73"/>
      <c r="F28" s="73"/>
    </row>
    <row r="29" spans="2:6" ht="2.4" hidden="1" customHeight="1" x14ac:dyDescent="0.25">
      <c r="B29" s="50"/>
      <c r="C29" s="65" t="s">
        <v>62</v>
      </c>
      <c r="D29" s="66"/>
      <c r="E29" s="66">
        <f>E22+E23+E24+E25+E26+E27+E28</f>
        <v>575.1</v>
      </c>
      <c r="F29" s="66">
        <f>F22+F23+F24+F25+F26+F27+F28</f>
        <v>50.43</v>
      </c>
    </row>
    <row r="30" spans="2:6" ht="15.6" hidden="1" x14ac:dyDescent="0.25">
      <c r="B30" s="50"/>
      <c r="C30" s="65" t="s">
        <v>66</v>
      </c>
      <c r="D30" s="67"/>
      <c r="E30" s="67"/>
      <c r="F30" s="67"/>
    </row>
    <row r="31" spans="2:6" ht="15" hidden="1" x14ac:dyDescent="0.25">
      <c r="B31" s="50">
        <v>1</v>
      </c>
      <c r="C31" s="64"/>
      <c r="D31" s="73"/>
      <c r="E31" s="73"/>
      <c r="F31" s="73"/>
    </row>
    <row r="32" spans="2:6" ht="15" hidden="1" x14ac:dyDescent="0.25">
      <c r="B32" s="50">
        <v>2</v>
      </c>
      <c r="C32" s="64"/>
      <c r="D32" s="73"/>
      <c r="E32" s="73"/>
      <c r="F32" s="73"/>
    </row>
    <row r="33" spans="1:6" ht="15" hidden="1" x14ac:dyDescent="0.25">
      <c r="B33" s="50">
        <v>3</v>
      </c>
      <c r="C33" s="64"/>
      <c r="D33" s="73"/>
      <c r="E33" s="73"/>
      <c r="F33" s="73"/>
    </row>
    <row r="34" spans="1:6" ht="15.6" hidden="1" x14ac:dyDescent="0.25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x14ac:dyDescent="0.25">
      <c r="B41" s="50"/>
      <c r="C41" s="65" t="s">
        <v>63</v>
      </c>
      <c r="D41" s="67"/>
      <c r="E41" s="66">
        <f>E20+E29+E34</f>
        <v>575.1</v>
      </c>
      <c r="F41" s="66">
        <f>F20+F29+F34</f>
        <v>50.43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D16" workbookViewId="0">
      <selection activeCell="E13" sqref="E13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3.6640625" customWidth="1"/>
    <col min="9" max="9" width="10.5546875" customWidth="1"/>
    <col min="10" max="10" width="12.88671875" customWidth="1"/>
    <col min="11" max="11" width="13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97</v>
      </c>
      <c r="G5" s="1" t="s">
        <v>25</v>
      </c>
    </row>
    <row r="6" spans="2:14" x14ac:dyDescent="0.25">
      <c r="F6" s="125" t="s">
        <v>65</v>
      </c>
      <c r="G6" s="126"/>
      <c r="H6" s="126"/>
      <c r="I6" s="126"/>
      <c r="J6" s="126"/>
      <c r="K6" s="126"/>
    </row>
    <row r="7" spans="2:14" x14ac:dyDescent="0.25">
      <c r="C7" s="7"/>
      <c r="D7" s="7"/>
      <c r="E7" s="7"/>
      <c r="F7" s="7" t="s">
        <v>26</v>
      </c>
      <c r="I7" s="7" t="s">
        <v>78</v>
      </c>
      <c r="J7" s="7"/>
      <c r="K7" s="7"/>
    </row>
    <row r="8" spans="2:14" x14ac:dyDescent="0.25">
      <c r="C8" s="7"/>
      <c r="D8" s="7"/>
      <c r="E8" s="7"/>
      <c r="F8" s="7" t="s">
        <v>28</v>
      </c>
      <c r="J8" s="37">
        <v>29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96">
        <v>1</v>
      </c>
      <c r="E13" s="48"/>
      <c r="F13" s="49">
        <v>29</v>
      </c>
      <c r="G13" s="81">
        <v>43.5</v>
      </c>
      <c r="H13" s="50">
        <f t="shared" ref="H13:H33" si="0">F13*G13</f>
        <v>1261.5</v>
      </c>
      <c r="I13" s="51">
        <f>'1'!E9</f>
        <v>0</v>
      </c>
      <c r="J13" s="99">
        <f>'1'!F31</f>
        <v>34.690000000000005</v>
      </c>
      <c r="K13" s="99">
        <f>I13*J13</f>
        <v>0</v>
      </c>
      <c r="L13" s="99">
        <f t="shared" ref="L13:L25" si="1">H13-K13</f>
        <v>1261.5</v>
      </c>
      <c r="M13" s="50"/>
      <c r="N13" s="24"/>
    </row>
    <row r="14" spans="2:14" ht="15" x14ac:dyDescent="0.25">
      <c r="B14" s="14"/>
      <c r="C14" s="19"/>
      <c r="D14" s="52">
        <v>2</v>
      </c>
      <c r="E14" s="53"/>
      <c r="F14" s="49">
        <v>29</v>
      </c>
      <c r="G14" s="81">
        <v>43.5</v>
      </c>
      <c r="H14" s="50">
        <f t="shared" si="0"/>
        <v>1261.5</v>
      </c>
      <c r="I14" s="51">
        <f>'2'!E9</f>
        <v>0</v>
      </c>
      <c r="J14" s="99">
        <f>'2'!F31</f>
        <v>60.27</v>
      </c>
      <c r="K14" s="99">
        <f t="shared" ref="K14:K25" si="2">I14*J14</f>
        <v>0</v>
      </c>
      <c r="L14" s="99">
        <f t="shared" si="1"/>
        <v>1261.5</v>
      </c>
      <c r="M14" s="50"/>
      <c r="N14" s="50"/>
    </row>
    <row r="15" spans="2:14" ht="17.25" customHeight="1" x14ac:dyDescent="0.25">
      <c r="B15" s="14"/>
      <c r="C15" s="19"/>
      <c r="D15" s="52">
        <v>3</v>
      </c>
      <c r="E15" s="53"/>
      <c r="F15" s="49">
        <v>29</v>
      </c>
      <c r="G15" s="81">
        <v>43.5</v>
      </c>
      <c r="H15" s="50">
        <f t="shared" si="0"/>
        <v>1261.5</v>
      </c>
      <c r="I15" s="51">
        <f>'3'!E9</f>
        <v>0</v>
      </c>
      <c r="J15" s="99">
        <f>'3'!F32</f>
        <v>83.63</v>
      </c>
      <c r="K15" s="99">
        <f t="shared" si="2"/>
        <v>0</v>
      </c>
      <c r="L15" s="99">
        <f t="shared" si="1"/>
        <v>1261.5</v>
      </c>
      <c r="M15" s="50"/>
      <c r="N15" s="50"/>
    </row>
    <row r="16" spans="2:14" ht="15" x14ac:dyDescent="0.25">
      <c r="B16" s="14"/>
      <c r="C16" s="19"/>
      <c r="D16" s="52">
        <v>4</v>
      </c>
      <c r="E16" s="53"/>
      <c r="F16" s="49">
        <v>29</v>
      </c>
      <c r="G16" s="81">
        <v>43.5</v>
      </c>
      <c r="H16" s="50">
        <f t="shared" si="0"/>
        <v>1261.5</v>
      </c>
      <c r="I16" s="51">
        <f>'4'!E9</f>
        <v>0</v>
      </c>
      <c r="J16" s="99">
        <v>41.283409090900001</v>
      </c>
      <c r="K16" s="99">
        <f t="shared" si="2"/>
        <v>0</v>
      </c>
      <c r="L16" s="99">
        <f t="shared" si="1"/>
        <v>1261.5</v>
      </c>
      <c r="M16" s="50"/>
      <c r="N16" s="50"/>
    </row>
    <row r="17" spans="2:14" ht="18" customHeight="1" x14ac:dyDescent="0.25">
      <c r="B17" s="14"/>
      <c r="C17" s="19"/>
      <c r="D17" s="52">
        <v>5</v>
      </c>
      <c r="E17" s="48"/>
      <c r="F17" s="49">
        <v>29</v>
      </c>
      <c r="G17" s="81">
        <v>43.5</v>
      </c>
      <c r="H17" s="50">
        <f t="shared" si="0"/>
        <v>1261.5</v>
      </c>
      <c r="I17" s="51">
        <f>'5'!E9</f>
        <v>0</v>
      </c>
      <c r="J17" s="99">
        <f>'5'!F30</f>
        <v>57.050000000000004</v>
      </c>
      <c r="K17" s="99">
        <f t="shared" si="2"/>
        <v>0</v>
      </c>
      <c r="L17" s="99">
        <f t="shared" si="1"/>
        <v>1261.5</v>
      </c>
      <c r="M17" s="50"/>
      <c r="N17" s="50"/>
    </row>
    <row r="18" spans="2:14" ht="18" customHeight="1" x14ac:dyDescent="0.25">
      <c r="B18" s="14"/>
      <c r="C18" s="25"/>
      <c r="D18" s="97">
        <v>6</v>
      </c>
      <c r="E18" s="53"/>
      <c r="F18" s="49">
        <v>29</v>
      </c>
      <c r="G18" s="81">
        <v>43.5</v>
      </c>
      <c r="H18" s="50">
        <f t="shared" si="0"/>
        <v>1261.5</v>
      </c>
      <c r="I18" s="51">
        <f>'6'!E9</f>
        <v>0</v>
      </c>
      <c r="J18" s="99">
        <f>'6'!F31</f>
        <v>0</v>
      </c>
      <c r="K18" s="99">
        <f t="shared" si="2"/>
        <v>0</v>
      </c>
      <c r="L18" s="99">
        <f t="shared" si="1"/>
        <v>1261.5</v>
      </c>
      <c r="M18" s="50"/>
      <c r="N18" s="50"/>
    </row>
    <row r="19" spans="2:14" ht="15" x14ac:dyDescent="0.25">
      <c r="B19" s="14"/>
      <c r="C19" s="19"/>
      <c r="D19" s="52">
        <v>7</v>
      </c>
      <c r="E19" s="53"/>
      <c r="F19" s="49">
        <v>29</v>
      </c>
      <c r="G19" s="81">
        <v>43.5</v>
      </c>
      <c r="H19" s="50">
        <f t="shared" si="0"/>
        <v>1261.5</v>
      </c>
      <c r="I19" s="51">
        <f>'7'!E9</f>
        <v>0</v>
      </c>
      <c r="J19" s="99">
        <f>'7'!F29</f>
        <v>77.319999999999993</v>
      </c>
      <c r="K19" s="99">
        <f t="shared" si="2"/>
        <v>0</v>
      </c>
      <c r="L19" s="99">
        <f t="shared" si="1"/>
        <v>1261.5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/>
      <c r="F20" s="49">
        <v>29</v>
      </c>
      <c r="G20" s="81">
        <v>43.5</v>
      </c>
      <c r="H20" s="50">
        <f t="shared" si="0"/>
        <v>1261.5</v>
      </c>
      <c r="I20" s="51">
        <f>'8'!F9</f>
        <v>0</v>
      </c>
      <c r="J20" s="99">
        <f>'8'!G29</f>
        <v>74.45999999999998</v>
      </c>
      <c r="K20" s="99">
        <f t="shared" si="2"/>
        <v>0</v>
      </c>
      <c r="L20" s="99">
        <f t="shared" si="1"/>
        <v>1261.5</v>
      </c>
      <c r="M20" s="50"/>
      <c r="N20" s="50"/>
    </row>
    <row r="21" spans="2:14" ht="16.5" customHeight="1" x14ac:dyDescent="0.25">
      <c r="B21" s="14"/>
      <c r="C21" s="19"/>
      <c r="D21" s="52">
        <v>9</v>
      </c>
      <c r="E21" s="48"/>
      <c r="F21" s="49">
        <v>29</v>
      </c>
      <c r="G21" s="81">
        <v>43.5</v>
      </c>
      <c r="H21" s="50">
        <f t="shared" si="0"/>
        <v>1261.5</v>
      </c>
      <c r="I21" s="51">
        <f>'9'!E9</f>
        <v>0</v>
      </c>
      <c r="J21" s="99">
        <f>'9'!F29</f>
        <v>0</v>
      </c>
      <c r="K21" s="99">
        <f t="shared" si="2"/>
        <v>0</v>
      </c>
      <c r="L21" s="99">
        <f t="shared" si="1"/>
        <v>1261.5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49">
        <v>29</v>
      </c>
      <c r="G22" s="81">
        <v>43.5</v>
      </c>
      <c r="H22" s="50">
        <f t="shared" si="0"/>
        <v>1261.5</v>
      </c>
      <c r="I22" s="51">
        <f>'10'!F9</f>
        <v>0</v>
      </c>
      <c r="J22" s="99">
        <f>'10'!G30</f>
        <v>39.99</v>
      </c>
      <c r="K22" s="99">
        <f t="shared" si="2"/>
        <v>0</v>
      </c>
      <c r="L22" s="99">
        <f t="shared" si="1"/>
        <v>1261.5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49">
        <v>29</v>
      </c>
      <c r="G23" s="81">
        <v>43.5</v>
      </c>
      <c r="H23" s="50">
        <f t="shared" si="0"/>
        <v>1261.5</v>
      </c>
      <c r="I23" s="51">
        <f>'11'!E9</f>
        <v>0</v>
      </c>
      <c r="J23" s="99">
        <f>'11'!F29</f>
        <v>40.389999999999993</v>
      </c>
      <c r="K23" s="99">
        <f t="shared" si="2"/>
        <v>0</v>
      </c>
      <c r="L23" s="99">
        <f t="shared" si="1"/>
        <v>1261.5</v>
      </c>
      <c r="M23" s="50"/>
      <c r="N23" s="50"/>
    </row>
    <row r="24" spans="2:14" ht="15.75" customHeight="1" x14ac:dyDescent="0.25">
      <c r="B24" s="14"/>
      <c r="C24" s="19"/>
      <c r="D24" s="52">
        <v>12</v>
      </c>
      <c r="E24" s="53"/>
      <c r="F24" s="49">
        <v>29</v>
      </c>
      <c r="G24" s="81">
        <v>43.5</v>
      </c>
      <c r="H24" s="50">
        <f t="shared" si="0"/>
        <v>1261.5</v>
      </c>
      <c r="I24" s="51">
        <f>'12'!E9</f>
        <v>0</v>
      </c>
      <c r="J24" s="99">
        <f>'12'!F29</f>
        <v>79.58</v>
      </c>
      <c r="K24" s="99">
        <f t="shared" si="2"/>
        <v>0</v>
      </c>
      <c r="L24" s="99">
        <f t="shared" si="1"/>
        <v>1261.5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49">
        <v>29</v>
      </c>
      <c r="G25" s="81">
        <v>43.5</v>
      </c>
      <c r="H25" s="50">
        <f t="shared" si="0"/>
        <v>1261.5</v>
      </c>
      <c r="I25" s="51">
        <f>'13'!E9</f>
        <v>0</v>
      </c>
      <c r="J25" s="99">
        <f>'13'!F31</f>
        <v>66.61</v>
      </c>
      <c r="K25" s="99">
        <f t="shared" si="2"/>
        <v>0</v>
      </c>
      <c r="L25" s="99">
        <f t="shared" si="1"/>
        <v>1261.5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49">
        <v>29</v>
      </c>
      <c r="G26" s="81">
        <v>43.5</v>
      </c>
      <c r="H26" s="50">
        <f t="shared" si="0"/>
        <v>1261.5</v>
      </c>
      <c r="I26" s="51"/>
      <c r="J26" s="99">
        <f>'14'!F30</f>
        <v>86.560000000000016</v>
      </c>
      <c r="K26" s="50"/>
      <c r="L26" s="50"/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49">
        <v>29</v>
      </c>
      <c r="G27" s="81">
        <v>43.5</v>
      </c>
      <c r="H27" s="50">
        <f t="shared" si="0"/>
        <v>1261.5</v>
      </c>
      <c r="I27" s="51"/>
      <c r="J27" s="50">
        <f>'15'!F29</f>
        <v>56.21</v>
      </c>
      <c r="K27" s="50"/>
      <c r="L27" s="50"/>
      <c r="M27" s="50"/>
      <c r="N27" s="50"/>
    </row>
    <row r="28" spans="2:14" ht="15" x14ac:dyDescent="0.25">
      <c r="B28" s="14"/>
      <c r="C28" s="19"/>
      <c r="D28" s="52">
        <v>16</v>
      </c>
      <c r="E28" s="53"/>
      <c r="F28" s="49">
        <v>29</v>
      </c>
      <c r="G28" s="81">
        <v>43.5</v>
      </c>
      <c r="H28" s="50">
        <f t="shared" si="0"/>
        <v>1261.5</v>
      </c>
      <c r="I28" s="51"/>
      <c r="J28" s="50">
        <f>'16'!F29</f>
        <v>50.43</v>
      </c>
      <c r="K28" s="50"/>
      <c r="L28" s="50"/>
      <c r="M28" s="50"/>
      <c r="N28" s="50"/>
    </row>
    <row r="29" spans="2:14" ht="15" x14ac:dyDescent="0.25">
      <c r="B29" s="14"/>
      <c r="C29" s="19"/>
      <c r="D29" s="52">
        <v>17</v>
      </c>
      <c r="E29" s="48"/>
      <c r="F29" s="49">
        <v>29</v>
      </c>
      <c r="G29" s="81">
        <v>43.5</v>
      </c>
      <c r="H29" s="50">
        <f t="shared" si="0"/>
        <v>1261.5</v>
      </c>
      <c r="I29" s="51"/>
      <c r="J29" s="50">
        <f>'17'!F29</f>
        <v>88.47</v>
      </c>
      <c r="K29" s="50"/>
      <c r="L29" s="50"/>
      <c r="M29" s="50"/>
      <c r="N29" s="50"/>
    </row>
    <row r="30" spans="2:14" ht="15" x14ac:dyDescent="0.25">
      <c r="B30" s="14"/>
      <c r="C30" s="19"/>
      <c r="D30" s="52">
        <v>18</v>
      </c>
      <c r="E30" s="53"/>
      <c r="F30" s="49">
        <v>29</v>
      </c>
      <c r="G30" s="81">
        <v>43.5</v>
      </c>
      <c r="H30" s="50">
        <f t="shared" si="0"/>
        <v>1261.5</v>
      </c>
      <c r="I30" s="51"/>
      <c r="J30" s="50">
        <f>'18'!G29</f>
        <v>0</v>
      </c>
      <c r="K30" s="50"/>
      <c r="L30" s="50"/>
      <c r="M30" s="50"/>
      <c r="N30" s="50"/>
    </row>
    <row r="31" spans="2:14" ht="16.5" customHeight="1" x14ac:dyDescent="0.25">
      <c r="B31" s="14"/>
      <c r="C31" s="25"/>
      <c r="D31" s="52">
        <v>19</v>
      </c>
      <c r="E31" s="53"/>
      <c r="F31" s="49">
        <v>29</v>
      </c>
      <c r="G31" s="81">
        <v>43.5</v>
      </c>
      <c r="H31" s="50">
        <f t="shared" si="0"/>
        <v>1261.5</v>
      </c>
      <c r="I31" s="51"/>
      <c r="J31" s="50">
        <f>'19'!F28</f>
        <v>0</v>
      </c>
      <c r="K31" s="50"/>
      <c r="L31" s="50"/>
      <c r="M31" s="50"/>
      <c r="N31" s="50"/>
    </row>
    <row r="32" spans="2:14" ht="15" x14ac:dyDescent="0.25">
      <c r="B32" s="14"/>
      <c r="C32" s="19"/>
      <c r="D32" s="52">
        <v>20</v>
      </c>
      <c r="E32" s="53"/>
      <c r="F32" s="49">
        <v>29</v>
      </c>
      <c r="G32" s="81">
        <v>43.5</v>
      </c>
      <c r="H32" s="50">
        <f t="shared" si="0"/>
        <v>1261.5</v>
      </c>
      <c r="I32" s="51"/>
      <c r="J32" s="50" t="e">
        <f>'20'!#REF!</f>
        <v>#REF!</v>
      </c>
      <c r="K32" s="50"/>
      <c r="L32" s="50"/>
      <c r="M32" s="50"/>
      <c r="N32" s="50"/>
    </row>
    <row r="33" spans="1:14" ht="15" x14ac:dyDescent="0.25">
      <c r="B33" s="14"/>
      <c r="C33" s="19"/>
      <c r="D33" s="52">
        <v>21</v>
      </c>
      <c r="E33" s="53"/>
      <c r="F33" s="98">
        <v>29</v>
      </c>
      <c r="G33" s="81">
        <v>43.5</v>
      </c>
      <c r="H33" s="50">
        <f t="shared" si="0"/>
        <v>1261.5</v>
      </c>
      <c r="I33" s="51"/>
      <c r="J33" s="50" t="e">
        <f>'21'!#REF!</f>
        <v>#REF!</v>
      </c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86"/>
      <c r="G34" s="81"/>
      <c r="H34" s="50"/>
      <c r="I34" s="51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6"/>
      <c r="G35" s="81"/>
      <c r="H35" s="50"/>
      <c r="I35" s="51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6"/>
      <c r="G36" s="81"/>
      <c r="H36" s="50"/>
      <c r="I36" s="51"/>
      <c r="J36" s="50"/>
      <c r="K36" s="50"/>
      <c r="L36" s="99"/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F13+F14+F15+F16+F17+F18+F19+F20+F21+F22+F23+F24+F25+F26+F27+F28+F29+F30+F31+F32+F33+F34+F35+F36</f>
        <v>609</v>
      </c>
      <c r="G37" s="81"/>
      <c r="H37" s="50">
        <f>H13+H14+H15+H16+H17+H18+H19+H20+H21+H22+H23+H24+H25+H26+H27+H28+H29+H30+H31+H32+H33+H34+H35+H36</f>
        <v>26491.5</v>
      </c>
      <c r="I37" s="50">
        <f>I13+I14+I15+I16+I17+I18+I19+I20+I21+I22+I23+I24+I25+I26+I27+I28+I29+I30+I31+I32+I33+I34</f>
        <v>0</v>
      </c>
      <c r="J37" s="50"/>
      <c r="K37" s="99">
        <f>K13+K14+K15+K16+K17+K18+K19+K20+K21+K22+K23+K24+K25+K26+K27+K28+K29+K30+K31+K32+K33+K34+K35+K36</f>
        <v>0</v>
      </c>
      <c r="L37" s="99">
        <f>L13+L14+L15+L16+L17+L18+L19+L20+L21+L22+L23+L24+L25+L26+L27+L28+L29+L30+L31+L32+L33+L34+L35+L36</f>
        <v>16399.5</v>
      </c>
      <c r="M37" s="50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50"/>
      <c r="I38" s="50"/>
      <c r="J38" s="50"/>
      <c r="K38" s="50"/>
      <c r="L38" s="50"/>
      <c r="M38" s="50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100</v>
      </c>
      <c r="G43" s="14"/>
      <c r="H43" s="14"/>
      <c r="I43" s="44" t="s">
        <v>101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9" sqref="C9:C13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193</v>
      </c>
      <c r="D8" s="7"/>
      <c r="E8" s="7" t="s">
        <v>79</v>
      </c>
      <c r="F8" s="7" t="s">
        <v>194</v>
      </c>
    </row>
    <row r="9" spans="2:7" x14ac:dyDescent="0.25">
      <c r="C9" s="1" t="s">
        <v>51</v>
      </c>
      <c r="D9" s="1"/>
      <c r="E9" s="83">
        <v>13</v>
      </c>
      <c r="F9" s="1" t="s">
        <v>52</v>
      </c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134</v>
      </c>
      <c r="D11" s="1"/>
      <c r="E11" s="83">
        <v>2</v>
      </c>
      <c r="F11" s="1" t="s">
        <v>52</v>
      </c>
    </row>
    <row r="12" spans="2:7" x14ac:dyDescent="0.25">
      <c r="C12" s="1" t="s">
        <v>178</v>
      </c>
      <c r="D12" s="1"/>
      <c r="E12" s="83">
        <v>21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42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18.60000000000000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" customHeight="1" thickBot="1" x14ac:dyDescent="0.3">
      <c r="B22" s="50">
        <v>1</v>
      </c>
      <c r="C22" s="95" t="s">
        <v>195</v>
      </c>
      <c r="D22" s="73" t="s">
        <v>196</v>
      </c>
      <c r="E22" s="73">
        <v>93</v>
      </c>
      <c r="F22" s="107">
        <v>7.5</v>
      </c>
    </row>
    <row r="23" spans="2:6" ht="21.75" customHeight="1" thickBot="1" x14ac:dyDescent="0.3">
      <c r="B23" s="50">
        <v>2</v>
      </c>
      <c r="C23" s="95" t="s">
        <v>119</v>
      </c>
      <c r="D23" s="73" t="s">
        <v>197</v>
      </c>
      <c r="E23" s="73">
        <v>321.3</v>
      </c>
      <c r="F23" s="107">
        <v>68.39</v>
      </c>
    </row>
    <row r="24" spans="2:6" ht="21" customHeight="1" thickBot="1" x14ac:dyDescent="0.3">
      <c r="B24" s="50">
        <v>3</v>
      </c>
      <c r="C24" s="95" t="s">
        <v>117</v>
      </c>
      <c r="D24" s="73">
        <v>200</v>
      </c>
      <c r="E24" s="73">
        <v>60.8</v>
      </c>
      <c r="F24" s="107">
        <v>1.98</v>
      </c>
    </row>
    <row r="25" spans="2:6" ht="18" customHeight="1" thickBot="1" x14ac:dyDescent="0.3">
      <c r="B25" s="50">
        <v>4</v>
      </c>
      <c r="C25" s="95" t="s">
        <v>87</v>
      </c>
      <c r="D25" s="73">
        <v>125</v>
      </c>
      <c r="E25" s="73">
        <v>38.700000000000003</v>
      </c>
      <c r="F25" s="107">
        <v>8</v>
      </c>
    </row>
    <row r="26" spans="2:6" ht="17.25" customHeight="1" thickBot="1" x14ac:dyDescent="0.3">
      <c r="B26" s="50">
        <v>5</v>
      </c>
      <c r="C26" s="64" t="s">
        <v>88</v>
      </c>
      <c r="D26" s="73">
        <v>40</v>
      </c>
      <c r="E26" s="73">
        <v>38.9</v>
      </c>
      <c r="F26" s="107">
        <v>2.6</v>
      </c>
    </row>
    <row r="27" spans="2:6" ht="16.5" customHeight="1" thickBot="1" x14ac:dyDescent="0.3">
      <c r="B27" s="50">
        <v>6</v>
      </c>
      <c r="C27" s="64"/>
      <c r="D27" s="73"/>
      <c r="E27" s="73"/>
      <c r="F27" s="107"/>
    </row>
    <row r="28" spans="2:6" ht="15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552.70000000000005</v>
      </c>
      <c r="F29" s="66">
        <f>F22+F23+F24+F25+F26+F27+F28</f>
        <v>88.47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552.70000000000005</v>
      </c>
      <c r="F41" s="66">
        <f>F20+F29+F34</f>
        <v>88.47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opLeftCell="B4" workbookViewId="0">
      <selection activeCell="D9" sqref="D9:D13"/>
    </sheetView>
  </sheetViews>
  <sheetFormatPr defaultRowHeight="13.2" x14ac:dyDescent="0.25"/>
  <cols>
    <col min="1" max="1" width="3.88671875" hidden="1" customWidth="1"/>
    <col min="2" max="2" width="6.5546875" customWidth="1"/>
    <col min="3" max="3" width="6.88671875" customWidth="1"/>
    <col min="4" max="4" width="26.33203125" customWidth="1"/>
    <col min="5" max="5" width="14" customWidth="1"/>
    <col min="6" max="6" width="13.6640625" customWidth="1"/>
    <col min="7" max="7" width="12.1093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199</v>
      </c>
    </row>
    <row r="8" spans="3:7" x14ac:dyDescent="0.25">
      <c r="D8" s="7" t="s">
        <v>198</v>
      </c>
      <c r="E8" s="7"/>
      <c r="F8" s="7" t="s">
        <v>79</v>
      </c>
      <c r="G8" s="7"/>
    </row>
    <row r="9" spans="3:7" x14ac:dyDescent="0.25">
      <c r="D9" s="1" t="s">
        <v>51</v>
      </c>
      <c r="E9" s="7"/>
      <c r="F9" s="7">
        <v>16</v>
      </c>
      <c r="G9" s="7" t="s">
        <v>52</v>
      </c>
    </row>
    <row r="10" spans="3:7" ht="14.25" customHeight="1" x14ac:dyDescent="0.25">
      <c r="D10" s="1" t="s">
        <v>53</v>
      </c>
      <c r="E10" s="1"/>
      <c r="F10" s="83">
        <v>7</v>
      </c>
      <c r="G10" s="1" t="s">
        <v>52</v>
      </c>
    </row>
    <row r="11" spans="3:7" ht="15" customHeight="1" x14ac:dyDescent="0.25">
      <c r="D11" s="1" t="s">
        <v>134</v>
      </c>
      <c r="E11" s="1"/>
      <c r="F11" s="83">
        <v>2</v>
      </c>
      <c r="G11" s="1" t="s">
        <v>52</v>
      </c>
    </row>
    <row r="12" spans="3:7" ht="15" customHeight="1" x14ac:dyDescent="0.25">
      <c r="D12" s="1" t="s">
        <v>178</v>
      </c>
      <c r="E12" s="1"/>
      <c r="F12" s="83">
        <v>20</v>
      </c>
      <c r="G12" s="1" t="s">
        <v>52</v>
      </c>
    </row>
    <row r="13" spans="3:7" x14ac:dyDescent="0.25">
      <c r="D13" s="1" t="s">
        <v>55</v>
      </c>
      <c r="E13" s="1"/>
      <c r="F13" s="7">
        <f>F10+F11+F12+F9</f>
        <v>45</v>
      </c>
      <c r="G13" s="1" t="s">
        <v>52</v>
      </c>
    </row>
    <row r="14" spans="3:7" ht="39.6" customHeight="1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16.2" thickBot="1" x14ac:dyDescent="0.3">
      <c r="C15" s="50"/>
      <c r="D15" s="62" t="s">
        <v>61</v>
      </c>
      <c r="E15" s="63"/>
      <c r="F15" s="63"/>
      <c r="G15" s="63"/>
    </row>
    <row r="16" spans="3:7" ht="1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9" ht="19.2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9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9" ht="21.6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9" ht="16.2" hidden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9" ht="16.2" hidden="1" thickBot="1" x14ac:dyDescent="0.3">
      <c r="C21" s="50"/>
      <c r="D21" s="65" t="s">
        <v>67</v>
      </c>
      <c r="E21" s="67"/>
      <c r="F21" s="67"/>
      <c r="G21" s="67"/>
    </row>
    <row r="22" spans="3:9" ht="30.75" customHeight="1" thickBot="1" x14ac:dyDescent="0.3">
      <c r="C22" s="50">
        <v>1</v>
      </c>
      <c r="D22" s="64" t="s">
        <v>120</v>
      </c>
      <c r="E22" s="73" t="s">
        <v>141</v>
      </c>
      <c r="F22" s="73">
        <v>107.4</v>
      </c>
      <c r="G22" s="73">
        <v>14.74</v>
      </c>
      <c r="I22" s="14"/>
    </row>
    <row r="23" spans="3:9" ht="21" customHeight="1" thickBot="1" x14ac:dyDescent="0.3">
      <c r="C23" s="50">
        <v>2</v>
      </c>
      <c r="D23" s="64" t="s">
        <v>200</v>
      </c>
      <c r="E23" s="73">
        <v>250</v>
      </c>
      <c r="F23" s="73">
        <v>361.5</v>
      </c>
      <c r="G23" s="73">
        <v>59.35</v>
      </c>
    </row>
    <row r="24" spans="3:9" ht="18.75" customHeight="1" thickBot="1" x14ac:dyDescent="0.3">
      <c r="C24" s="50">
        <v>3</v>
      </c>
      <c r="D24" s="64" t="s">
        <v>90</v>
      </c>
      <c r="E24" s="73">
        <v>200</v>
      </c>
      <c r="F24" s="73">
        <v>90.9</v>
      </c>
      <c r="G24" s="73">
        <v>9.51</v>
      </c>
    </row>
    <row r="25" spans="3:9" ht="18" customHeight="1" thickBot="1" x14ac:dyDescent="0.3">
      <c r="C25" s="50">
        <v>4</v>
      </c>
      <c r="D25" s="64" t="s">
        <v>88</v>
      </c>
      <c r="E25" s="73">
        <v>23</v>
      </c>
      <c r="F25" s="73">
        <v>38.9</v>
      </c>
      <c r="G25" s="73">
        <v>1.51</v>
      </c>
    </row>
    <row r="26" spans="3:9" ht="20.25" customHeight="1" thickBot="1" x14ac:dyDescent="0.3">
      <c r="C26" s="50">
        <v>5</v>
      </c>
      <c r="D26" s="64" t="s">
        <v>86</v>
      </c>
      <c r="E26" s="73">
        <v>20</v>
      </c>
      <c r="F26" s="73">
        <v>40.5</v>
      </c>
      <c r="G26" s="73">
        <v>1.25</v>
      </c>
    </row>
    <row r="27" spans="3:9" ht="20.25" customHeight="1" thickBot="1" x14ac:dyDescent="0.3">
      <c r="C27" s="50">
        <v>6</v>
      </c>
      <c r="D27" s="64" t="s">
        <v>114</v>
      </c>
      <c r="E27" s="106">
        <v>150</v>
      </c>
      <c r="F27" s="73">
        <v>37.9</v>
      </c>
      <c r="G27" s="73">
        <v>18</v>
      </c>
    </row>
    <row r="28" spans="3:9" ht="15.6" thickBot="1" x14ac:dyDescent="0.3">
      <c r="C28" s="50">
        <v>7</v>
      </c>
      <c r="D28" s="64"/>
      <c r="E28" s="73"/>
      <c r="F28" s="73"/>
      <c r="G28" s="73"/>
    </row>
    <row r="29" spans="3:9" ht="16.2" hidden="1" thickBot="1" x14ac:dyDescent="0.3">
      <c r="C29" s="50"/>
      <c r="D29" s="65" t="s">
        <v>62</v>
      </c>
      <c r="E29" s="66"/>
      <c r="F29" s="66"/>
      <c r="G29" s="66"/>
    </row>
    <row r="30" spans="3:9" ht="16.2" hidden="1" thickBot="1" x14ac:dyDescent="0.3">
      <c r="C30" s="50"/>
      <c r="D30" s="65" t="s">
        <v>66</v>
      </c>
      <c r="E30" s="67"/>
      <c r="F30" s="67"/>
      <c r="G30" s="67"/>
    </row>
    <row r="31" spans="3:9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9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0</v>
      </c>
      <c r="G41" s="66">
        <f>G22+G23+G24+G25+G26+G27</f>
        <v>104.36000000000001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14.25" customHeight="1" x14ac:dyDescent="0.25">
      <c r="A43" s="14"/>
      <c r="B43" s="14"/>
      <c r="C43" s="14"/>
      <c r="D43" s="14"/>
      <c r="E43" s="14"/>
      <c r="F43" s="14"/>
      <c r="G43" s="14"/>
    </row>
    <row r="44" spans="1:7" ht="14.25" customHeight="1" x14ac:dyDescent="0.25"/>
    <row r="45" spans="1:7" x14ac:dyDescent="0.25">
      <c r="D45" s="7" t="s">
        <v>65</v>
      </c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t="13.5" customHeight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73</v>
      </c>
    </row>
    <row r="8" spans="2:7" x14ac:dyDescent="0.25">
      <c r="C8" s="7" t="s">
        <v>135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19</v>
      </c>
      <c r="F10" s="1" t="s">
        <v>52</v>
      </c>
    </row>
    <row r="11" spans="2:7" x14ac:dyDescent="0.25">
      <c r="C11" s="10" t="s">
        <v>134</v>
      </c>
      <c r="D11" s="1"/>
      <c r="E11" s="83">
        <v>1</v>
      </c>
      <c r="F11" s="1" t="s">
        <v>52</v>
      </c>
    </row>
    <row r="12" spans="2:7" ht="13.8" thickBot="1" x14ac:dyDescent="0.3">
      <c r="B12" s="121"/>
      <c r="C12" s="122" t="s">
        <v>54</v>
      </c>
      <c r="D12" s="1"/>
      <c r="E12" s="7">
        <f>E9+E10+E11</f>
        <v>20</v>
      </c>
      <c r="F12" s="1" t="s">
        <v>52</v>
      </c>
    </row>
    <row r="13" spans="2:7" ht="40.200000000000003" thickBot="1" x14ac:dyDescent="0.3">
      <c r="B13" s="118" t="s">
        <v>56</v>
      </c>
      <c r="C13" s="117" t="s">
        <v>55</v>
      </c>
      <c r="D13" s="119" t="s">
        <v>58</v>
      </c>
      <c r="E13" s="60" t="s">
        <v>59</v>
      </c>
      <c r="F13" s="60" t="s">
        <v>60</v>
      </c>
    </row>
    <row r="14" spans="2:7" ht="15.6" thickBot="1" x14ac:dyDescent="0.3">
      <c r="B14" s="50"/>
      <c r="C14" s="120" t="s">
        <v>57</v>
      </c>
      <c r="D14" s="63"/>
      <c r="E14" s="63"/>
      <c r="F14" s="63"/>
    </row>
    <row r="15" spans="2:7" ht="22.2" customHeight="1" thickBot="1" x14ac:dyDescent="0.3">
      <c r="B15" s="50">
        <v>1</v>
      </c>
      <c r="C15" s="62" t="s">
        <v>61</v>
      </c>
      <c r="D15" s="73">
        <v>0</v>
      </c>
      <c r="E15" s="73">
        <v>0</v>
      </c>
      <c r="F15" s="73">
        <v>0</v>
      </c>
    </row>
    <row r="16" spans="2:7" ht="22.2" hidden="1" customHeight="1" x14ac:dyDescent="0.25">
      <c r="B16" s="50">
        <v>2</v>
      </c>
      <c r="C16" s="64" t="s">
        <v>65</v>
      </c>
      <c r="D16" s="82" t="s">
        <v>69</v>
      </c>
      <c r="E16" s="73">
        <v>0</v>
      </c>
      <c r="F16" s="73">
        <v>0</v>
      </c>
    </row>
    <row r="17" spans="2:6" ht="21.6" hidden="1" customHeight="1" x14ac:dyDescent="0.25">
      <c r="B17" s="50">
        <v>3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4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5.6" hidden="1" x14ac:dyDescent="0.25">
      <c r="B19" s="50"/>
      <c r="C19" s="64" t="s">
        <v>65</v>
      </c>
      <c r="D19" s="66"/>
      <c r="E19" s="66">
        <f>E15+E16+E17+E18</f>
        <v>0</v>
      </c>
      <c r="F19" s="66">
        <f>F15+F16+F17+F18</f>
        <v>0</v>
      </c>
    </row>
    <row r="20" spans="2:6" ht="15.6" hidden="1" x14ac:dyDescent="0.25">
      <c r="B20" s="50"/>
      <c r="C20" s="65" t="s">
        <v>62</v>
      </c>
      <c r="D20" s="67"/>
      <c r="E20" s="67"/>
      <c r="F20" s="67"/>
    </row>
    <row r="21" spans="2:6" ht="21.6" hidden="1" customHeight="1" x14ac:dyDescent="0.25">
      <c r="B21" s="50">
        <v>1</v>
      </c>
      <c r="C21" s="72" t="s">
        <v>67</v>
      </c>
      <c r="D21" s="73" t="s">
        <v>121</v>
      </c>
      <c r="E21" s="73">
        <v>83</v>
      </c>
      <c r="F21" s="73">
        <v>10.42</v>
      </c>
    </row>
    <row r="22" spans="2:6" ht="21" customHeight="1" thickBot="1" x14ac:dyDescent="0.3">
      <c r="B22" s="50">
        <v>2</v>
      </c>
      <c r="C22" s="64" t="s">
        <v>120</v>
      </c>
      <c r="D22" s="73">
        <v>100</v>
      </c>
      <c r="E22" s="73">
        <v>158</v>
      </c>
      <c r="F22" s="73">
        <v>10.3</v>
      </c>
    </row>
    <row r="23" spans="2:6" ht="18.75" customHeight="1" thickBot="1" x14ac:dyDescent="0.3">
      <c r="B23" s="50">
        <v>3</v>
      </c>
      <c r="C23" s="64" t="s">
        <v>128</v>
      </c>
      <c r="D23" s="73">
        <v>180</v>
      </c>
      <c r="E23" s="73">
        <v>189</v>
      </c>
      <c r="F23" s="73">
        <v>29.2</v>
      </c>
    </row>
    <row r="24" spans="2:6" ht="21" customHeight="1" x14ac:dyDescent="0.25">
      <c r="B24" s="50">
        <v>4</v>
      </c>
      <c r="C24" s="64" t="s">
        <v>122</v>
      </c>
      <c r="D24" s="73">
        <v>200</v>
      </c>
      <c r="E24" s="73">
        <v>118</v>
      </c>
      <c r="F24" s="73">
        <v>17.46</v>
      </c>
    </row>
    <row r="25" spans="2:6" ht="20.25" customHeight="1" x14ac:dyDescent="0.25">
      <c r="B25" s="50">
        <v>5</v>
      </c>
      <c r="C25" s="64" t="s">
        <v>90</v>
      </c>
      <c r="D25" s="73">
        <v>197</v>
      </c>
      <c r="E25" s="73">
        <v>36</v>
      </c>
      <c r="F25" s="73">
        <v>9.3800000000000008</v>
      </c>
    </row>
    <row r="26" spans="2:6" ht="20.25" customHeight="1" x14ac:dyDescent="0.25">
      <c r="B26" s="50">
        <v>6</v>
      </c>
      <c r="C26" s="64" t="s">
        <v>123</v>
      </c>
      <c r="D26" s="73">
        <v>197</v>
      </c>
      <c r="E26" s="73">
        <v>90</v>
      </c>
      <c r="F26" s="73">
        <v>21.67</v>
      </c>
    </row>
    <row r="27" spans="2:6" ht="18" customHeight="1" x14ac:dyDescent="0.25">
      <c r="B27" s="50">
        <v>7</v>
      </c>
      <c r="C27" s="64" t="s">
        <v>86</v>
      </c>
      <c r="D27" s="73">
        <v>30</v>
      </c>
      <c r="E27" s="73">
        <v>34</v>
      </c>
      <c r="F27" s="73">
        <v>1.5</v>
      </c>
    </row>
    <row r="28" spans="2:6" ht="15" customHeight="1" thickBot="1" x14ac:dyDescent="0.3">
      <c r="B28" s="50"/>
      <c r="C28" s="64"/>
      <c r="D28" s="66"/>
      <c r="E28" s="66"/>
      <c r="F28" s="66"/>
    </row>
    <row r="29" spans="2:6" ht="15.6" hidden="1" x14ac:dyDescent="0.25">
      <c r="B29" s="50"/>
      <c r="C29" s="65" t="s">
        <v>62</v>
      </c>
      <c r="D29" s="67"/>
      <c r="E29" s="67"/>
      <c r="F29" s="67"/>
    </row>
    <row r="30" spans="2:6" ht="15.6" hidden="1" x14ac:dyDescent="0.25">
      <c r="B30" s="50">
        <v>1</v>
      </c>
      <c r="C30" s="65" t="s">
        <v>66</v>
      </c>
      <c r="D30" s="73">
        <v>0</v>
      </c>
      <c r="E30" s="73">
        <v>0</v>
      </c>
      <c r="F30" s="73">
        <v>0</v>
      </c>
    </row>
    <row r="31" spans="2:6" ht="15" hidden="1" x14ac:dyDescent="0.25">
      <c r="B31" s="50">
        <v>2</v>
      </c>
      <c r="C31" s="64" t="s">
        <v>65</v>
      </c>
      <c r="D31" s="73">
        <v>0</v>
      </c>
      <c r="E31" s="73">
        <v>0</v>
      </c>
      <c r="F31" s="73">
        <v>0</v>
      </c>
    </row>
    <row r="32" spans="2:6" ht="15" hidden="1" x14ac:dyDescent="0.25">
      <c r="B32" s="50">
        <v>3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.6" hidden="1" x14ac:dyDescent="0.25">
      <c r="B33" s="50"/>
      <c r="C33" s="64" t="s">
        <v>65</v>
      </c>
      <c r="D33" s="66"/>
      <c r="E33" s="66">
        <f>E30+E31+E32</f>
        <v>0</v>
      </c>
      <c r="F33" s="66">
        <f>F30+F31+F32</f>
        <v>0</v>
      </c>
    </row>
    <row r="34" spans="1:6" ht="15.6" hidden="1" x14ac:dyDescent="0.25">
      <c r="B34" s="50"/>
      <c r="C34" s="65" t="s">
        <v>62</v>
      </c>
      <c r="D34" s="67"/>
      <c r="E34" s="67"/>
      <c r="F34" s="67"/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.6" hidden="1" x14ac:dyDescent="0.25">
      <c r="B40" s="50"/>
      <c r="C40" s="64"/>
      <c r="D40" s="112"/>
      <c r="E40" s="113">
        <f>E19+E28+E33</f>
        <v>0</v>
      </c>
      <c r="F40" s="113">
        <f>F19+F28+F33</f>
        <v>0</v>
      </c>
    </row>
    <row r="41" spans="1:6" ht="16.2" thickBot="1" x14ac:dyDescent="0.3">
      <c r="A41" s="14"/>
      <c r="B41" s="68"/>
      <c r="C41" s="111" t="s">
        <v>63</v>
      </c>
      <c r="D41" s="116"/>
      <c r="E41" s="115"/>
      <c r="F41" s="123">
        <f>F22+F23+F24+F25+F26+F27</f>
        <v>89.51</v>
      </c>
    </row>
    <row r="42" spans="1:6" ht="0.75" customHeight="1" x14ac:dyDescent="0.25">
      <c r="A42" s="14"/>
      <c r="B42" s="14"/>
      <c r="C42" s="69"/>
      <c r="D42" s="114"/>
      <c r="E42" s="14"/>
      <c r="F42" s="14"/>
    </row>
    <row r="43" spans="1:6" hidden="1" x14ac:dyDescent="0.25">
      <c r="C43" s="14"/>
      <c r="D43" s="114"/>
    </row>
    <row r="44" spans="1:6" x14ac:dyDescent="0.25">
      <c r="D44" s="7"/>
      <c r="E44" s="7"/>
      <c r="F44" s="7"/>
    </row>
    <row r="45" spans="1:6" x14ac:dyDescent="0.25">
      <c r="C45" s="7" t="s">
        <v>65</v>
      </c>
      <c r="D45" s="7"/>
      <c r="E45" s="7"/>
      <c r="F45" s="7"/>
    </row>
    <row r="46" spans="1:6" x14ac:dyDescent="0.25">
      <c r="C46" s="11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hidden="1" x14ac:dyDescent="0.25">
      <c r="C48" s="7"/>
    </row>
    <row r="49" spans="3:4" x14ac:dyDescent="0.25">
      <c r="D49" s="37" t="s">
        <v>92</v>
      </c>
    </row>
    <row r="50" spans="3:4" x14ac:dyDescent="0.25">
      <c r="C50" t="s">
        <v>64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SheetLayoutView="100" workbookViewId="0">
      <selection activeCell="D10" sqref="D10:D14"/>
    </sheetView>
  </sheetViews>
  <sheetFormatPr defaultRowHeight="13.2" x14ac:dyDescent="0.25"/>
  <cols>
    <col min="1" max="1" width="0.5546875" customWidth="1"/>
    <col min="2" max="2" width="3.109375" customWidth="1"/>
    <col min="3" max="3" width="4.5546875" customWidth="1"/>
    <col min="4" max="4" width="29.33203125" customWidth="1"/>
    <col min="5" max="5" width="14.44140625" customWidth="1"/>
    <col min="6" max="6" width="10.33203125" customWidth="1"/>
    <col min="7" max="7" width="12.6640625" customWidth="1"/>
  </cols>
  <sheetData>
    <row r="1" spans="1:8" x14ac:dyDescent="0.25">
      <c r="G1" s="76"/>
    </row>
    <row r="2" spans="1:8" x14ac:dyDescent="0.25">
      <c r="D2" s="1"/>
      <c r="E2" s="1" t="s">
        <v>49</v>
      </c>
      <c r="F2" s="1"/>
      <c r="G2" s="101" t="s">
        <v>91</v>
      </c>
      <c r="H2" s="37"/>
    </row>
    <row r="3" spans="1:8" x14ac:dyDescent="0.25">
      <c r="D3" s="1"/>
      <c r="E3" s="1"/>
      <c r="F3" s="1"/>
      <c r="G3" s="77"/>
    </row>
    <row r="4" spans="1:8" x14ac:dyDescent="0.25">
      <c r="D4" s="1"/>
      <c r="E4" s="1"/>
      <c r="F4" s="1"/>
      <c r="G4" s="77"/>
    </row>
    <row r="5" spans="1:8" x14ac:dyDescent="0.25">
      <c r="D5" s="105" t="s">
        <v>94</v>
      </c>
      <c r="E5" s="1"/>
      <c r="F5" s="1"/>
      <c r="G5" s="77"/>
    </row>
    <row r="6" spans="1:8" x14ac:dyDescent="0.25">
      <c r="G6" s="76"/>
    </row>
    <row r="7" spans="1:8" x14ac:dyDescent="0.25">
      <c r="D7" s="7"/>
      <c r="E7" s="7" t="s">
        <v>50</v>
      </c>
      <c r="F7" s="7"/>
      <c r="G7" s="78" t="s">
        <v>80</v>
      </c>
    </row>
    <row r="8" spans="1:8" x14ac:dyDescent="0.25">
      <c r="D8" s="7" t="s">
        <v>203</v>
      </c>
      <c r="E8" s="7"/>
      <c r="F8" s="7" t="s">
        <v>79</v>
      </c>
      <c r="G8" s="78"/>
    </row>
    <row r="9" spans="1:8" x14ac:dyDescent="0.25">
      <c r="D9" s="1"/>
      <c r="E9" s="1"/>
      <c r="F9" s="83"/>
      <c r="G9" s="77"/>
    </row>
    <row r="10" spans="1:8" x14ac:dyDescent="0.25">
      <c r="D10" s="1" t="s">
        <v>51</v>
      </c>
      <c r="E10" s="1"/>
      <c r="F10" s="83">
        <v>16</v>
      </c>
      <c r="G10" s="77" t="s">
        <v>52</v>
      </c>
    </row>
    <row r="11" spans="1:8" x14ac:dyDescent="0.25">
      <c r="D11" s="1" t="s">
        <v>53</v>
      </c>
      <c r="E11" s="1"/>
      <c r="F11" s="83">
        <v>5</v>
      </c>
      <c r="G11" s="77" t="s">
        <v>52</v>
      </c>
    </row>
    <row r="12" spans="1:8" x14ac:dyDescent="0.25">
      <c r="D12" s="1" t="s">
        <v>134</v>
      </c>
      <c r="E12" s="1"/>
      <c r="F12" s="83">
        <v>2</v>
      </c>
      <c r="G12" s="77" t="s">
        <v>52</v>
      </c>
    </row>
    <row r="13" spans="1:8" x14ac:dyDescent="0.25">
      <c r="D13" s="1" t="s">
        <v>178</v>
      </c>
      <c r="E13" s="1"/>
      <c r="F13" s="83">
        <v>21</v>
      </c>
      <c r="G13" s="77" t="s">
        <v>52</v>
      </c>
    </row>
    <row r="14" spans="1:8" x14ac:dyDescent="0.25">
      <c r="D14" s="1" t="s">
        <v>55</v>
      </c>
      <c r="E14" s="1"/>
      <c r="F14" s="7">
        <f>F10+F11+F12+F13</f>
        <v>44</v>
      </c>
      <c r="G14" s="77" t="s">
        <v>52</v>
      </c>
    </row>
    <row r="15" spans="1:8" ht="47.25" customHeight="1" thickBot="1" x14ac:dyDescent="0.3">
      <c r="A15" s="60"/>
      <c r="C15" s="60" t="s">
        <v>56</v>
      </c>
      <c r="D15" s="60" t="s">
        <v>57</v>
      </c>
      <c r="E15" s="61" t="s">
        <v>58</v>
      </c>
      <c r="F15" s="60" t="s">
        <v>59</v>
      </c>
      <c r="G15" s="102" t="s">
        <v>60</v>
      </c>
    </row>
    <row r="16" spans="1:8" ht="27" customHeight="1" thickBot="1" x14ac:dyDescent="0.3">
      <c r="A16" s="50"/>
      <c r="C16" s="50"/>
      <c r="D16" s="62" t="s">
        <v>61</v>
      </c>
      <c r="E16" s="63"/>
      <c r="F16" s="63"/>
      <c r="G16" s="79"/>
    </row>
    <row r="17" spans="1:10" ht="21.75" customHeight="1" thickBot="1" x14ac:dyDescent="0.3">
      <c r="A17" s="50"/>
      <c r="C17" s="50">
        <v>1</v>
      </c>
      <c r="D17" s="64" t="s">
        <v>89</v>
      </c>
      <c r="E17" s="106">
        <v>40</v>
      </c>
      <c r="F17" s="73">
        <v>63</v>
      </c>
      <c r="G17" s="73">
        <v>8.3000000000000007</v>
      </c>
    </row>
    <row r="18" spans="1:10" ht="20.25" customHeight="1" thickBot="1" x14ac:dyDescent="0.3">
      <c r="A18" s="50"/>
      <c r="C18" s="50">
        <v>2</v>
      </c>
      <c r="D18" s="64" t="s">
        <v>201</v>
      </c>
      <c r="E18" s="73">
        <v>120</v>
      </c>
      <c r="F18" s="73">
        <v>209.9</v>
      </c>
      <c r="G18" s="73">
        <v>57.14</v>
      </c>
    </row>
    <row r="19" spans="1:10" ht="23.25" customHeight="1" thickBot="1" x14ac:dyDescent="0.3">
      <c r="A19" s="50"/>
      <c r="C19" s="50">
        <v>3</v>
      </c>
      <c r="D19" s="64" t="s">
        <v>202</v>
      </c>
      <c r="E19" s="73">
        <v>180</v>
      </c>
      <c r="F19" s="73">
        <v>173.4</v>
      </c>
      <c r="G19" s="73">
        <v>9.86</v>
      </c>
    </row>
    <row r="20" spans="1:10" ht="22.5" customHeight="1" thickBot="1" x14ac:dyDescent="0.3">
      <c r="A20" s="50"/>
      <c r="C20" s="50">
        <v>4</v>
      </c>
      <c r="D20" s="64" t="s">
        <v>117</v>
      </c>
      <c r="E20" s="73">
        <v>200</v>
      </c>
      <c r="F20" s="73">
        <v>60.8</v>
      </c>
      <c r="G20" s="73">
        <v>1.98</v>
      </c>
      <c r="J20" t="s">
        <v>84</v>
      </c>
    </row>
    <row r="21" spans="1:10" ht="20.25" customHeight="1" thickBot="1" x14ac:dyDescent="0.3">
      <c r="A21" s="50"/>
      <c r="C21" s="50">
        <v>5</v>
      </c>
      <c r="D21" s="64" t="s">
        <v>125</v>
      </c>
      <c r="E21" s="73">
        <v>27</v>
      </c>
      <c r="F21" s="73">
        <v>38.9</v>
      </c>
      <c r="G21" s="73">
        <v>1.77</v>
      </c>
    </row>
    <row r="22" spans="1:10" ht="21" customHeight="1" thickBot="1" x14ac:dyDescent="0.3">
      <c r="A22" s="50"/>
      <c r="C22" s="50">
        <v>6</v>
      </c>
      <c r="D22" s="64" t="s">
        <v>86</v>
      </c>
      <c r="E22" s="73">
        <v>13</v>
      </c>
      <c r="F22" s="73">
        <v>40.5</v>
      </c>
      <c r="G22" s="73">
        <v>0.82</v>
      </c>
    </row>
    <row r="23" spans="1:10" ht="21" customHeight="1" thickBot="1" x14ac:dyDescent="0.3">
      <c r="A23" s="50"/>
      <c r="C23" s="50">
        <v>7</v>
      </c>
      <c r="D23" s="64" t="s">
        <v>87</v>
      </c>
      <c r="E23" s="73">
        <v>125</v>
      </c>
      <c r="F23" s="73">
        <v>38.700000000000003</v>
      </c>
      <c r="G23" s="73">
        <v>8</v>
      </c>
    </row>
    <row r="24" spans="1:10" ht="16.2" thickBot="1" x14ac:dyDescent="0.3">
      <c r="A24" s="50"/>
      <c r="C24" s="50"/>
      <c r="D24" s="65" t="s">
        <v>63</v>
      </c>
      <c r="E24" s="67"/>
      <c r="F24" s="66"/>
      <c r="G24" s="74">
        <f>G17+G18+G19+G20+G21+G22+G23</f>
        <v>87.86999999999999</v>
      </c>
    </row>
    <row r="25" spans="1:10" x14ac:dyDescent="0.25">
      <c r="A25" s="68"/>
      <c r="B25" s="14"/>
      <c r="C25" s="68"/>
      <c r="D25" s="69"/>
      <c r="E25" s="69"/>
      <c r="F25" s="69"/>
      <c r="G25" s="80"/>
    </row>
    <row r="26" spans="1:10" x14ac:dyDescent="0.25">
      <c r="A26" s="14"/>
      <c r="B26" s="14"/>
      <c r="C26" s="14"/>
      <c r="D26" s="7"/>
      <c r="E26" s="7"/>
      <c r="F26" s="7"/>
      <c r="G26" s="78"/>
    </row>
    <row r="27" spans="1:10" x14ac:dyDescent="0.25">
      <c r="D27" s="7"/>
      <c r="G27" s="76"/>
    </row>
    <row r="28" spans="1:10" x14ac:dyDescent="0.25">
      <c r="D28" t="s">
        <v>64</v>
      </c>
      <c r="E28" s="37" t="s">
        <v>92</v>
      </c>
      <c r="F28" s="7"/>
      <c r="G28" s="78"/>
    </row>
    <row r="29" spans="1:10" x14ac:dyDescent="0.25">
      <c r="D29" s="7"/>
      <c r="E29" s="7"/>
      <c r="F29" s="7"/>
      <c r="G29" s="78"/>
    </row>
    <row r="30" spans="1:10" x14ac:dyDescent="0.25">
      <c r="D30" s="7" t="s">
        <v>65</v>
      </c>
      <c r="E30" s="7"/>
      <c r="F30" s="7"/>
      <c r="G30" s="78"/>
    </row>
    <row r="31" spans="1:10" x14ac:dyDescent="0.25">
      <c r="D31" s="7"/>
      <c r="E31" s="7"/>
      <c r="F31" s="7"/>
      <c r="G31" s="78"/>
    </row>
    <row r="32" spans="1:10" x14ac:dyDescent="0.25">
      <c r="G32" s="76"/>
    </row>
    <row r="33" spans="4:7" x14ac:dyDescent="0.25">
      <c r="D33" t="s">
        <v>65</v>
      </c>
      <c r="E33" t="s">
        <v>65</v>
      </c>
      <c r="G33" s="76"/>
    </row>
    <row r="34" spans="4:7" x14ac:dyDescent="0.25">
      <c r="G34" s="76"/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SheetLayoutView="100" workbookViewId="0">
      <selection activeCell="C10" sqref="C10:C14"/>
    </sheetView>
  </sheetViews>
  <sheetFormatPr defaultRowHeight="13.2" x14ac:dyDescent="0.25"/>
  <cols>
    <col min="1" max="1" width="5.6640625" customWidth="1"/>
    <col min="2" max="2" width="6.5546875" customWidth="1"/>
    <col min="3" max="3" width="27.33203125" customWidth="1"/>
    <col min="4" max="4" width="12" customWidth="1"/>
    <col min="5" max="5" width="14.88671875" customWidth="1"/>
    <col min="6" max="6" width="11.6640625" customWidth="1"/>
  </cols>
  <sheetData>
    <row r="2" spans="2:7" x14ac:dyDescent="0.25">
      <c r="C2" s="1"/>
      <c r="D2" s="1" t="s">
        <v>49</v>
      </c>
      <c r="E2" s="1"/>
      <c r="F2" s="1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205</v>
      </c>
    </row>
    <row r="8" spans="2:7" x14ac:dyDescent="0.25">
      <c r="C8" s="7" t="s">
        <v>204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/>
    </row>
    <row r="13" spans="2:7" x14ac:dyDescent="0.25">
      <c r="C13" s="1" t="s">
        <v>178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E9+E10+E13+E11</f>
        <v>45</v>
      </c>
      <c r="F14" s="1" t="s">
        <v>52</v>
      </c>
    </row>
    <row r="15" spans="2:7" ht="51.75" customHeight="1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25.5" customHeight="1" thickBot="1" x14ac:dyDescent="0.3">
      <c r="B16" s="50"/>
      <c r="C16" s="62" t="s">
        <v>61</v>
      </c>
      <c r="D16" s="63"/>
      <c r="E16" s="63"/>
      <c r="F16" s="63"/>
    </row>
    <row r="17" spans="1:6" ht="21.75" customHeight="1" thickBot="1" x14ac:dyDescent="0.3">
      <c r="B17" s="50">
        <v>1</v>
      </c>
      <c r="C17" s="64" t="s">
        <v>129</v>
      </c>
      <c r="D17" s="82" t="s">
        <v>139</v>
      </c>
      <c r="E17" s="73">
        <v>126</v>
      </c>
      <c r="F17" s="107">
        <v>14.54</v>
      </c>
    </row>
    <row r="18" spans="1:6" ht="19.5" customHeight="1" thickBot="1" x14ac:dyDescent="0.3">
      <c r="B18" s="50">
        <v>2</v>
      </c>
      <c r="C18" s="64" t="s">
        <v>115</v>
      </c>
      <c r="D18" s="73">
        <v>200</v>
      </c>
      <c r="E18" s="73">
        <v>203</v>
      </c>
      <c r="F18" s="107">
        <v>16.34</v>
      </c>
    </row>
    <row r="19" spans="1:6" ht="18.75" customHeight="1" thickBot="1" x14ac:dyDescent="0.3">
      <c r="B19" s="50">
        <v>3</v>
      </c>
      <c r="C19" s="64" t="s">
        <v>118</v>
      </c>
      <c r="D19" s="73" t="s">
        <v>140</v>
      </c>
      <c r="E19" s="73">
        <v>62</v>
      </c>
      <c r="F19" s="107">
        <v>6.26</v>
      </c>
    </row>
    <row r="20" spans="1:6" ht="17.25" customHeight="1" thickBot="1" x14ac:dyDescent="0.3">
      <c r="B20" s="50">
        <v>4</v>
      </c>
      <c r="C20" s="64" t="s">
        <v>113</v>
      </c>
      <c r="D20" s="73">
        <v>150</v>
      </c>
      <c r="E20" s="73"/>
      <c r="F20" s="107">
        <v>18</v>
      </c>
    </row>
    <row r="21" spans="1:6" ht="19.5" customHeight="1" thickBot="1" x14ac:dyDescent="0.3">
      <c r="B21" s="50">
        <v>5</v>
      </c>
      <c r="C21" s="64" t="s">
        <v>85</v>
      </c>
      <c r="D21" s="73">
        <v>28</v>
      </c>
      <c r="E21" s="73">
        <v>38</v>
      </c>
      <c r="F21" s="107">
        <v>1.82</v>
      </c>
    </row>
    <row r="22" spans="1:6" ht="18" customHeight="1" thickBot="1" x14ac:dyDescent="0.3">
      <c r="B22" s="50">
        <v>6</v>
      </c>
      <c r="C22" s="64" t="s">
        <v>86</v>
      </c>
      <c r="D22" s="73">
        <v>24</v>
      </c>
      <c r="E22" s="73">
        <v>40</v>
      </c>
      <c r="F22" s="107">
        <v>1.4</v>
      </c>
    </row>
    <row r="23" spans="1:6" ht="15.6" thickBot="1" x14ac:dyDescent="0.3">
      <c r="B23" s="50">
        <v>7</v>
      </c>
      <c r="C23" s="64"/>
      <c r="D23" s="73"/>
      <c r="E23" s="73"/>
      <c r="F23" s="73"/>
    </row>
    <row r="24" spans="1:6" ht="16.2" thickBot="1" x14ac:dyDescent="0.3">
      <c r="B24" s="50"/>
      <c r="C24" s="65" t="s">
        <v>63</v>
      </c>
      <c r="D24" s="67"/>
      <c r="E24" s="66">
        <f>E17+E18+E19+E20+E21+E22</f>
        <v>469</v>
      </c>
      <c r="F24" s="66">
        <f>F17+F19+F20+F22+F18+F21</f>
        <v>58.359999999999992</v>
      </c>
    </row>
    <row r="25" spans="1:6" x14ac:dyDescent="0.25">
      <c r="A25" s="14"/>
      <c r="B25" s="68"/>
      <c r="C25" s="69"/>
      <c r="D25" s="69"/>
      <c r="E25" s="69"/>
      <c r="F25" s="69"/>
    </row>
    <row r="26" spans="1:6" x14ac:dyDescent="0.25">
      <c r="A26" s="14"/>
      <c r="B26" s="14"/>
      <c r="C26" s="7"/>
      <c r="D26" s="7"/>
      <c r="E26" s="7"/>
      <c r="F26" s="7"/>
    </row>
    <row r="27" spans="1:6" x14ac:dyDescent="0.25">
      <c r="C27" s="7"/>
    </row>
    <row r="28" spans="1:6" x14ac:dyDescent="0.25">
      <c r="C28" t="s">
        <v>64</v>
      </c>
      <c r="D28" t="s">
        <v>92</v>
      </c>
      <c r="E28" s="7"/>
      <c r="F28" s="7"/>
    </row>
    <row r="29" spans="1:6" x14ac:dyDescent="0.25">
      <c r="C29" s="7" t="s">
        <v>65</v>
      </c>
      <c r="D29" s="7"/>
      <c r="E29" s="7"/>
      <c r="F29" s="7"/>
    </row>
    <row r="30" spans="1:6" x14ac:dyDescent="0.25">
      <c r="C30" s="7" t="s">
        <v>65</v>
      </c>
      <c r="D30" s="7"/>
      <c r="E30" s="7"/>
      <c r="F30" s="7"/>
    </row>
    <row r="31" spans="1:6" x14ac:dyDescent="0.25">
      <c r="C31" s="7"/>
      <c r="D31" s="7"/>
      <c r="E31" s="7"/>
      <c r="F31" s="7"/>
    </row>
    <row r="33" spans="3:4" x14ac:dyDescent="0.25">
      <c r="C33" t="s">
        <v>65</v>
      </c>
      <c r="D33" t="s">
        <v>65</v>
      </c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BreakPreview" topLeftCell="A22" workbookViewId="0">
      <selection activeCell="I22" sqref="I22"/>
    </sheetView>
  </sheetViews>
  <sheetFormatPr defaultRowHeight="13.2" x14ac:dyDescent="0.25"/>
  <cols>
    <col min="1" max="1" width="6.6640625" customWidth="1"/>
    <col min="2" max="2" width="27.5546875" customWidth="1"/>
    <col min="3" max="3" width="13" customWidth="1"/>
    <col min="4" max="4" width="13.6640625" customWidth="1"/>
    <col min="5" max="5" width="13.33203125" customWidth="1"/>
    <col min="6" max="6" width="13.6640625" customWidth="1"/>
  </cols>
  <sheetData>
    <row r="2" spans="2:6" x14ac:dyDescent="0.25">
      <c r="B2" s="1"/>
      <c r="C2" s="1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x14ac:dyDescent="0.25">
      <c r="B4" s="1"/>
      <c r="C4" s="1"/>
      <c r="D4" s="1"/>
      <c r="E4" s="1"/>
      <c r="F4" s="1"/>
    </row>
    <row r="6" spans="2:6" x14ac:dyDescent="0.25">
      <c r="B6" s="1"/>
      <c r="C6" s="1" t="s">
        <v>49</v>
      </c>
      <c r="D6" s="1"/>
      <c r="E6" s="37" t="s">
        <v>91</v>
      </c>
    </row>
    <row r="7" spans="2:6" x14ac:dyDescent="0.25">
      <c r="B7" s="1"/>
      <c r="C7" s="1"/>
      <c r="D7" s="1"/>
      <c r="E7" s="1"/>
    </row>
    <row r="8" spans="2:6" x14ac:dyDescent="0.25">
      <c r="B8" s="1"/>
      <c r="C8" s="1"/>
      <c r="D8" s="1"/>
      <c r="E8" s="1"/>
    </row>
    <row r="9" spans="2:6" x14ac:dyDescent="0.25">
      <c r="B9" s="7" t="s">
        <v>94</v>
      </c>
      <c r="C9" s="1"/>
      <c r="D9" s="1"/>
      <c r="E9" s="1"/>
    </row>
    <row r="11" spans="2:6" x14ac:dyDescent="0.25">
      <c r="B11" s="7"/>
      <c r="C11" s="7" t="s">
        <v>50</v>
      </c>
      <c r="D11" s="7"/>
      <c r="E11" s="7" t="s">
        <v>75</v>
      </c>
    </row>
    <row r="12" spans="2:6" x14ac:dyDescent="0.25">
      <c r="B12" s="7" t="s">
        <v>136</v>
      </c>
      <c r="C12" s="7"/>
      <c r="D12" s="7" t="s">
        <v>79</v>
      </c>
      <c r="E12" s="7"/>
    </row>
    <row r="13" spans="2:6" ht="17.399999999999999" customHeight="1" x14ac:dyDescent="0.25">
      <c r="B13" s="1"/>
      <c r="C13" s="1"/>
      <c r="D13" s="83"/>
      <c r="E13" s="1"/>
    </row>
    <row r="14" spans="2:6" ht="18.600000000000001" customHeight="1" x14ac:dyDescent="0.25">
      <c r="B14" s="1" t="s">
        <v>53</v>
      </c>
      <c r="C14" s="1"/>
      <c r="D14" s="83">
        <v>20</v>
      </c>
      <c r="E14" s="1" t="s">
        <v>52</v>
      </c>
    </row>
    <row r="15" spans="2:6" ht="17.25" customHeight="1" x14ac:dyDescent="0.25">
      <c r="B15" s="1" t="s">
        <v>134</v>
      </c>
      <c r="C15" s="1"/>
      <c r="D15" s="83">
        <v>1</v>
      </c>
      <c r="E15" s="1" t="s">
        <v>52</v>
      </c>
    </row>
    <row r="16" spans="2:6" ht="16.5" customHeight="1" x14ac:dyDescent="0.25">
      <c r="B16" s="1" t="s">
        <v>54</v>
      </c>
      <c r="C16" s="1"/>
      <c r="D16" s="83">
        <v>0</v>
      </c>
      <c r="E16" s="1" t="s">
        <v>52</v>
      </c>
    </row>
    <row r="17" spans="1:5" ht="16.5" customHeight="1" x14ac:dyDescent="0.25">
      <c r="B17" s="1" t="s">
        <v>55</v>
      </c>
      <c r="C17" s="1"/>
      <c r="D17" s="7">
        <f>D13+D14+D16+D15</f>
        <v>21</v>
      </c>
      <c r="E17" s="1" t="s">
        <v>52</v>
      </c>
    </row>
    <row r="18" spans="1:5" ht="52.8" x14ac:dyDescent="0.25">
      <c r="A18" s="60" t="s">
        <v>56</v>
      </c>
      <c r="B18" s="60" t="s">
        <v>57</v>
      </c>
      <c r="C18" s="61" t="s">
        <v>58</v>
      </c>
      <c r="D18" s="60" t="s">
        <v>59</v>
      </c>
      <c r="E18" s="60" t="s">
        <v>60</v>
      </c>
    </row>
    <row r="19" spans="1:5" ht="21.75" customHeight="1" thickBot="1" x14ac:dyDescent="0.3">
      <c r="A19" s="50">
        <v>1</v>
      </c>
      <c r="B19" s="64" t="s">
        <v>126</v>
      </c>
      <c r="C19" s="73">
        <v>95</v>
      </c>
      <c r="D19" s="73">
        <v>66</v>
      </c>
      <c r="E19" s="73">
        <v>10.1</v>
      </c>
    </row>
    <row r="20" spans="1:5" ht="18" customHeight="1" thickBot="1" x14ac:dyDescent="0.3">
      <c r="A20" s="50">
        <v>2</v>
      </c>
      <c r="B20" s="64" t="s">
        <v>127</v>
      </c>
      <c r="C20" s="73">
        <v>100</v>
      </c>
      <c r="D20" s="73">
        <v>252</v>
      </c>
      <c r="E20" s="73">
        <v>28.23</v>
      </c>
    </row>
    <row r="21" spans="1:5" ht="18.75" customHeight="1" thickBot="1" x14ac:dyDescent="0.3">
      <c r="A21" s="50">
        <v>3</v>
      </c>
      <c r="B21" s="64" t="s">
        <v>82</v>
      </c>
      <c r="C21" s="73">
        <v>180</v>
      </c>
      <c r="D21" s="73">
        <v>134</v>
      </c>
      <c r="E21" s="73">
        <v>13.95</v>
      </c>
    </row>
    <row r="22" spans="1:5" ht="20.25" customHeight="1" thickBot="1" x14ac:dyDescent="0.3">
      <c r="A22" s="50">
        <v>4</v>
      </c>
      <c r="B22" s="64" t="s">
        <v>117</v>
      </c>
      <c r="C22" s="73">
        <v>200</v>
      </c>
      <c r="D22" s="73">
        <v>62</v>
      </c>
      <c r="E22" s="73">
        <v>0.98</v>
      </c>
    </row>
    <row r="23" spans="1:5" ht="15.6" thickBot="1" x14ac:dyDescent="0.3">
      <c r="A23" s="50">
        <v>5</v>
      </c>
      <c r="B23" s="64" t="s">
        <v>85</v>
      </c>
      <c r="C23" s="73">
        <v>42</v>
      </c>
      <c r="D23" s="73">
        <v>76</v>
      </c>
      <c r="E23" s="73">
        <v>2</v>
      </c>
    </row>
    <row r="24" spans="1:5" ht="15.6" thickBot="1" x14ac:dyDescent="0.3">
      <c r="A24" s="50">
        <v>6</v>
      </c>
      <c r="B24" s="64" t="s">
        <v>86</v>
      </c>
      <c r="C24" s="106">
        <v>28</v>
      </c>
      <c r="D24" s="73">
        <v>61</v>
      </c>
      <c r="E24" s="73">
        <v>1.43</v>
      </c>
    </row>
    <row r="25" spans="1:5" ht="15.6" thickBot="1" x14ac:dyDescent="0.3">
      <c r="A25" s="50">
        <v>7</v>
      </c>
      <c r="B25" s="64"/>
      <c r="C25" s="73"/>
      <c r="D25" s="73"/>
      <c r="E25" s="73"/>
    </row>
    <row r="26" spans="1:5" ht="16.2" thickBot="1" x14ac:dyDescent="0.3">
      <c r="A26" s="50"/>
      <c r="B26" s="65" t="s">
        <v>63</v>
      </c>
      <c r="C26" s="67"/>
      <c r="D26" s="66">
        <f>D19+D20+D21+D22+D23+D24</f>
        <v>651</v>
      </c>
      <c r="E26" s="66">
        <f>E19+E20+E21+E22+E23+E24</f>
        <v>56.69</v>
      </c>
    </row>
    <row r="27" spans="1:5" x14ac:dyDescent="0.25">
      <c r="A27" s="68"/>
      <c r="B27" s="69"/>
      <c r="C27" s="69"/>
      <c r="D27" s="69"/>
      <c r="E27" s="69"/>
    </row>
    <row r="28" spans="1:5" x14ac:dyDescent="0.25">
      <c r="A28" s="14"/>
      <c r="B28" s="14"/>
      <c r="C28" s="14"/>
      <c r="D28" s="14"/>
      <c r="E28" s="14"/>
    </row>
    <row r="29" spans="1:5" x14ac:dyDescent="0.25">
      <c r="B29" t="s">
        <v>64</v>
      </c>
      <c r="D29" t="s">
        <v>137</v>
      </c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5" spans="2:5" x14ac:dyDescent="0.25">
      <c r="B35" t="s">
        <v>64</v>
      </c>
      <c r="C35" s="37" t="s">
        <v>92</v>
      </c>
    </row>
  </sheetData>
  <phoneticPr fontId="30" type="noConversion"/>
  <pageMargins left="0.75" right="0.75" top="1" bottom="1" header="0.5" footer="0.5"/>
  <pageSetup paperSize="9" scale="85" orientation="portrait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A14" workbookViewId="0">
      <selection activeCell="J20" sqref="J20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0.33203125" customWidth="1"/>
    <col min="9" max="9" width="10.5546875" customWidth="1"/>
    <col min="10" max="11" width="12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98</v>
      </c>
      <c r="G5" s="1" t="s">
        <v>25</v>
      </c>
    </row>
    <row r="6" spans="2:14" x14ac:dyDescent="0.25">
      <c r="F6" s="125" t="s">
        <v>65</v>
      </c>
      <c r="G6" s="126"/>
      <c r="H6" s="126"/>
      <c r="I6" s="126"/>
      <c r="J6" s="126"/>
      <c r="K6" s="126"/>
    </row>
    <row r="7" spans="2:14" x14ac:dyDescent="0.25">
      <c r="C7" s="7"/>
      <c r="D7" s="7"/>
      <c r="E7" s="7"/>
      <c r="F7" s="7" t="s">
        <v>26</v>
      </c>
      <c r="J7" s="7" t="s">
        <v>27</v>
      </c>
      <c r="K7" s="7"/>
    </row>
    <row r="8" spans="2:14" x14ac:dyDescent="0.25">
      <c r="C8" s="7"/>
      <c r="D8" s="7"/>
      <c r="E8" s="7"/>
      <c r="F8" s="7" t="s">
        <v>28</v>
      </c>
      <c r="J8" s="37">
        <v>21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47">
        <v>1</v>
      </c>
      <c r="E13" s="48" t="s">
        <v>104</v>
      </c>
      <c r="F13" s="59">
        <v>21</v>
      </c>
      <c r="G13" s="81">
        <v>12.4</v>
      </c>
      <c r="H13" s="50">
        <f t="shared" ref="H13:H36" si="0">F13*G13</f>
        <v>260.40000000000003</v>
      </c>
      <c r="I13" s="50">
        <f>'1'!E10</f>
        <v>21</v>
      </c>
      <c r="J13" s="50">
        <v>58.46</v>
      </c>
      <c r="K13" s="50">
        <f t="shared" ref="K13:K32" si="1">I13*J13</f>
        <v>1227.6600000000001</v>
      </c>
      <c r="L13" s="50">
        <f t="shared" ref="L13:L36" si="2">H13-K13</f>
        <v>-967.26</v>
      </c>
      <c r="M13" s="50"/>
      <c r="N13" s="24"/>
    </row>
    <row r="14" spans="2:14" ht="18.75" customHeight="1" x14ac:dyDescent="0.25">
      <c r="B14" s="14"/>
      <c r="C14" s="19"/>
      <c r="D14" s="52">
        <v>2</v>
      </c>
      <c r="E14" s="100" t="s">
        <v>105</v>
      </c>
      <c r="F14" s="59">
        <v>21</v>
      </c>
      <c r="G14" s="81">
        <v>12.4</v>
      </c>
      <c r="H14" s="50">
        <f t="shared" si="0"/>
        <v>260.40000000000003</v>
      </c>
      <c r="I14" s="50">
        <f>'2'!E10</f>
        <v>16</v>
      </c>
      <c r="J14" s="50">
        <f>'2'!F42</f>
        <v>60.27</v>
      </c>
      <c r="K14" s="50">
        <f t="shared" si="1"/>
        <v>964.32</v>
      </c>
      <c r="L14" s="50">
        <f t="shared" si="2"/>
        <v>-703.92000000000007</v>
      </c>
      <c r="M14" s="50"/>
      <c r="N14" s="50"/>
    </row>
    <row r="15" spans="2:14" ht="15.75" customHeight="1" x14ac:dyDescent="0.25">
      <c r="B15" s="14"/>
      <c r="C15" s="19"/>
      <c r="D15" s="52">
        <v>3</v>
      </c>
      <c r="E15" s="53" t="s">
        <v>106</v>
      </c>
      <c r="F15" s="59">
        <v>21</v>
      </c>
      <c r="G15" s="81">
        <v>12.4</v>
      </c>
      <c r="H15" s="50">
        <f t="shared" si="0"/>
        <v>260.40000000000003</v>
      </c>
      <c r="I15" s="50">
        <v>21</v>
      </c>
      <c r="J15" s="50">
        <f>'3'!F42</f>
        <v>83.63</v>
      </c>
      <c r="K15" s="50">
        <f t="shared" si="1"/>
        <v>1756.23</v>
      </c>
      <c r="L15" s="50">
        <f t="shared" si="2"/>
        <v>-1495.83</v>
      </c>
      <c r="M15" s="50"/>
      <c r="N15" s="50"/>
    </row>
    <row r="16" spans="2:14" ht="18" customHeight="1" x14ac:dyDescent="0.25">
      <c r="B16" s="14"/>
      <c r="C16" s="19"/>
      <c r="D16" s="52">
        <v>4</v>
      </c>
      <c r="E16" s="100" t="s">
        <v>107</v>
      </c>
      <c r="F16" s="59">
        <v>21</v>
      </c>
      <c r="G16" s="81">
        <v>12.4</v>
      </c>
      <c r="H16" s="50">
        <f t="shared" si="0"/>
        <v>260.40000000000003</v>
      </c>
      <c r="I16" s="50">
        <f>'4'!E10</f>
        <v>6</v>
      </c>
      <c r="J16" s="50">
        <f>'4'!F42</f>
        <v>92.36</v>
      </c>
      <c r="K16" s="50">
        <f t="shared" si="1"/>
        <v>554.16</v>
      </c>
      <c r="L16" s="50">
        <f t="shared" si="2"/>
        <v>-293.75999999999993</v>
      </c>
      <c r="M16" s="50"/>
      <c r="N16" s="50"/>
    </row>
    <row r="17" spans="2:14" ht="16.5" customHeight="1" x14ac:dyDescent="0.25">
      <c r="B17" s="14"/>
      <c r="C17" s="19"/>
      <c r="D17" s="52">
        <v>5</v>
      </c>
      <c r="E17" s="48" t="s">
        <v>108</v>
      </c>
      <c r="F17" s="59">
        <v>21</v>
      </c>
      <c r="G17" s="81">
        <v>12.4</v>
      </c>
      <c r="H17" s="50">
        <f t="shared" si="0"/>
        <v>260.40000000000003</v>
      </c>
      <c r="I17" s="50">
        <f>'5'!E10</f>
        <v>6</v>
      </c>
      <c r="J17" s="50">
        <f>'5'!F42</f>
        <v>57.050000000000004</v>
      </c>
      <c r="K17" s="50">
        <f t="shared" si="1"/>
        <v>342.3</v>
      </c>
      <c r="L17" s="50">
        <f t="shared" si="2"/>
        <v>-81.899999999999977</v>
      </c>
      <c r="M17" s="50"/>
      <c r="N17" s="50"/>
    </row>
    <row r="18" spans="2:14" ht="15.75" customHeight="1" x14ac:dyDescent="0.25">
      <c r="B18" s="14"/>
      <c r="C18" s="25"/>
      <c r="D18" s="54">
        <v>6</v>
      </c>
      <c r="E18" s="53" t="s">
        <v>109</v>
      </c>
      <c r="F18" s="59">
        <v>21</v>
      </c>
      <c r="G18" s="81">
        <v>12.4</v>
      </c>
      <c r="H18" s="50">
        <f t="shared" si="0"/>
        <v>260.40000000000003</v>
      </c>
      <c r="I18" s="50">
        <v>17</v>
      </c>
      <c r="J18" s="50">
        <f>'6'!F42</f>
        <v>43.3</v>
      </c>
      <c r="K18" s="50">
        <f t="shared" si="1"/>
        <v>736.09999999999991</v>
      </c>
      <c r="L18" s="50">
        <f t="shared" si="2"/>
        <v>-475.69999999999987</v>
      </c>
      <c r="M18" s="50"/>
      <c r="N18" s="50"/>
    </row>
    <row r="19" spans="2:14" ht="17.25" customHeight="1" x14ac:dyDescent="0.25">
      <c r="B19" s="14"/>
      <c r="C19" s="19"/>
      <c r="D19" s="52">
        <v>7</v>
      </c>
      <c r="E19" s="53" t="s">
        <v>110</v>
      </c>
      <c r="F19" s="59">
        <v>21</v>
      </c>
      <c r="G19" s="81">
        <v>12.4</v>
      </c>
      <c r="H19" s="50">
        <f t="shared" si="0"/>
        <v>260.40000000000003</v>
      </c>
      <c r="I19" s="50">
        <f>'7'!E10</f>
        <v>21</v>
      </c>
      <c r="J19" s="50">
        <f>'7'!F41</f>
        <v>77.319999999999993</v>
      </c>
      <c r="K19" s="50">
        <f t="shared" si="1"/>
        <v>1623.7199999999998</v>
      </c>
      <c r="L19" s="50">
        <f t="shared" si="2"/>
        <v>-1363.3199999999997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 t="s">
        <v>111</v>
      </c>
      <c r="F20" s="59">
        <v>21</v>
      </c>
      <c r="G20" s="81">
        <v>12.4</v>
      </c>
      <c r="H20" s="50">
        <f t="shared" si="0"/>
        <v>260.40000000000003</v>
      </c>
      <c r="I20" s="50">
        <f>'8'!F10</f>
        <v>19</v>
      </c>
      <c r="J20" s="50">
        <f>'8'!G41</f>
        <v>74.45999999999998</v>
      </c>
      <c r="K20" s="50">
        <f t="shared" si="1"/>
        <v>1414.7399999999996</v>
      </c>
      <c r="L20" s="50">
        <f t="shared" si="2"/>
        <v>-1154.3399999999995</v>
      </c>
      <c r="M20" s="50"/>
      <c r="N20" s="50"/>
    </row>
    <row r="21" spans="2:14" ht="14.25" customHeight="1" x14ac:dyDescent="0.25">
      <c r="B21" s="14"/>
      <c r="C21" s="19"/>
      <c r="D21" s="52">
        <v>9</v>
      </c>
      <c r="E21" s="48"/>
      <c r="F21" s="59">
        <v>21</v>
      </c>
      <c r="G21" s="81">
        <v>12.4</v>
      </c>
      <c r="H21" s="50">
        <f t="shared" si="0"/>
        <v>260.40000000000003</v>
      </c>
      <c r="I21" s="50">
        <f>'9'!E10</f>
        <v>21</v>
      </c>
      <c r="J21" s="50">
        <f>'9'!F41</f>
        <v>0</v>
      </c>
      <c r="K21" s="50">
        <f t="shared" si="1"/>
        <v>0</v>
      </c>
      <c r="L21" s="50">
        <f t="shared" si="2"/>
        <v>260.40000000000003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59">
        <v>21</v>
      </c>
      <c r="G22" s="81">
        <v>12.4</v>
      </c>
      <c r="H22" s="50">
        <f t="shared" si="0"/>
        <v>260.40000000000003</v>
      </c>
      <c r="I22" s="50">
        <f>'10'!F10</f>
        <v>20</v>
      </c>
      <c r="J22" s="50">
        <f>'10'!G41</f>
        <v>39.99</v>
      </c>
      <c r="K22" s="50">
        <f t="shared" si="1"/>
        <v>799.80000000000007</v>
      </c>
      <c r="L22" s="50">
        <f t="shared" si="2"/>
        <v>-539.40000000000009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59">
        <v>21</v>
      </c>
      <c r="G23" s="81">
        <v>12.4</v>
      </c>
      <c r="H23" s="50">
        <f t="shared" si="0"/>
        <v>260.40000000000003</v>
      </c>
      <c r="I23" s="50">
        <f>'11'!E10</f>
        <v>20</v>
      </c>
      <c r="J23" s="50">
        <f>'11'!F41</f>
        <v>40.389999999999993</v>
      </c>
      <c r="K23" s="50">
        <f t="shared" si="1"/>
        <v>807.79999999999984</v>
      </c>
      <c r="L23" s="50">
        <f t="shared" si="2"/>
        <v>-547.39999999999986</v>
      </c>
      <c r="M23" s="50"/>
      <c r="N23" s="50"/>
    </row>
    <row r="24" spans="2:14" ht="16.5" customHeight="1" x14ac:dyDescent="0.25">
      <c r="B24" s="14"/>
      <c r="C24" s="19"/>
      <c r="D24" s="52">
        <v>12</v>
      </c>
      <c r="E24" s="53"/>
      <c r="F24" s="59">
        <v>21</v>
      </c>
      <c r="G24" s="81">
        <v>12.4</v>
      </c>
      <c r="H24" s="50">
        <f t="shared" si="0"/>
        <v>260.40000000000003</v>
      </c>
      <c r="I24" s="50">
        <f>'12'!E10</f>
        <v>21</v>
      </c>
      <c r="J24" s="50">
        <f>'12'!F29</f>
        <v>79.58</v>
      </c>
      <c r="K24" s="50">
        <f t="shared" si="1"/>
        <v>1671.18</v>
      </c>
      <c r="L24" s="50">
        <f t="shared" si="2"/>
        <v>-1410.78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59">
        <v>21</v>
      </c>
      <c r="G25" s="81">
        <v>12.4</v>
      </c>
      <c r="H25" s="50">
        <f t="shared" si="0"/>
        <v>260.40000000000003</v>
      </c>
      <c r="I25" s="50">
        <f>'13'!E10</f>
        <v>6</v>
      </c>
      <c r="J25" s="50">
        <f>'13'!F42</f>
        <v>66.61</v>
      </c>
      <c r="K25" s="50">
        <f t="shared" si="1"/>
        <v>399.65999999999997</v>
      </c>
      <c r="L25" s="50">
        <f t="shared" si="2"/>
        <v>-139.25999999999993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59">
        <v>21</v>
      </c>
      <c r="G26" s="81">
        <v>12.4</v>
      </c>
      <c r="H26" s="50">
        <f>F26*G26</f>
        <v>260.40000000000003</v>
      </c>
      <c r="I26" s="50">
        <v>21</v>
      </c>
      <c r="J26" s="50">
        <f>'14'!F42</f>
        <v>86.560000000000016</v>
      </c>
      <c r="K26" s="50">
        <f t="shared" si="1"/>
        <v>1817.7600000000004</v>
      </c>
      <c r="L26" s="50">
        <f>H26-K26</f>
        <v>-1557.3600000000004</v>
      </c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59">
        <v>21</v>
      </c>
      <c r="G27" s="81">
        <v>12.4</v>
      </c>
      <c r="H27" s="50">
        <f t="shared" ref="H27:H33" si="3">F27*G27</f>
        <v>260.40000000000003</v>
      </c>
      <c r="I27" s="50">
        <v>18</v>
      </c>
      <c r="J27" s="50">
        <f>'15'!F41</f>
        <v>56.21</v>
      </c>
      <c r="K27" s="50">
        <f t="shared" si="1"/>
        <v>1011.78</v>
      </c>
      <c r="L27" s="50">
        <f t="shared" ref="L27:L32" si="4">H27-K27</f>
        <v>-751.37999999999988</v>
      </c>
      <c r="M27" s="50"/>
      <c r="N27" s="50"/>
    </row>
    <row r="28" spans="2:14" ht="15" x14ac:dyDescent="0.25">
      <c r="B28" s="14"/>
      <c r="C28" s="19"/>
      <c r="D28" s="52">
        <v>16</v>
      </c>
      <c r="E28" s="53"/>
      <c r="F28" s="59">
        <v>21</v>
      </c>
      <c r="G28" s="81">
        <v>12.4</v>
      </c>
      <c r="H28" s="50">
        <f t="shared" si="3"/>
        <v>260.40000000000003</v>
      </c>
      <c r="I28" s="50">
        <v>20</v>
      </c>
      <c r="J28" s="50">
        <f>'16'!F41</f>
        <v>50.43</v>
      </c>
      <c r="K28" s="50">
        <f t="shared" si="1"/>
        <v>1008.6</v>
      </c>
      <c r="L28" s="50">
        <f t="shared" si="4"/>
        <v>-748.2</v>
      </c>
      <c r="M28" s="50"/>
      <c r="N28" s="50"/>
    </row>
    <row r="29" spans="2:14" ht="15" x14ac:dyDescent="0.25">
      <c r="B29" s="14"/>
      <c r="C29" s="19"/>
      <c r="D29" s="52">
        <v>17</v>
      </c>
      <c r="E29" s="48"/>
      <c r="F29" s="59">
        <v>21</v>
      </c>
      <c r="G29" s="81">
        <v>12.4</v>
      </c>
      <c r="H29" s="50">
        <f t="shared" si="3"/>
        <v>260.40000000000003</v>
      </c>
      <c r="I29" s="50">
        <v>21</v>
      </c>
      <c r="J29" s="50">
        <f>'17'!F41</f>
        <v>88.47</v>
      </c>
      <c r="K29" s="50">
        <f t="shared" si="1"/>
        <v>1857.87</v>
      </c>
      <c r="L29" s="50">
        <f t="shared" si="4"/>
        <v>-1597.4699999999998</v>
      </c>
      <c r="M29" s="50"/>
      <c r="N29" s="50"/>
    </row>
    <row r="30" spans="2:14" ht="15" x14ac:dyDescent="0.25">
      <c r="B30" s="14"/>
      <c r="C30" s="19"/>
      <c r="D30" s="52">
        <v>18</v>
      </c>
      <c r="E30" s="53"/>
      <c r="F30" s="59">
        <v>21</v>
      </c>
      <c r="G30" s="81">
        <v>12.4</v>
      </c>
      <c r="H30" s="50">
        <f t="shared" si="3"/>
        <v>260.40000000000003</v>
      </c>
      <c r="I30" s="50">
        <v>20</v>
      </c>
      <c r="J30" s="50">
        <f>'18'!G41</f>
        <v>104.36000000000001</v>
      </c>
      <c r="K30" s="50">
        <f t="shared" si="1"/>
        <v>2087.2000000000003</v>
      </c>
      <c r="L30" s="50">
        <f t="shared" si="4"/>
        <v>-1826.8000000000002</v>
      </c>
      <c r="M30" s="50"/>
      <c r="N30" s="50"/>
    </row>
    <row r="31" spans="2:14" ht="15.75" customHeight="1" x14ac:dyDescent="0.25">
      <c r="B31" s="14"/>
      <c r="C31" s="25"/>
      <c r="D31" s="52">
        <v>19</v>
      </c>
      <c r="E31" s="53"/>
      <c r="F31" s="59">
        <v>21</v>
      </c>
      <c r="G31" s="81">
        <v>12.4</v>
      </c>
      <c r="H31" s="50">
        <f t="shared" si="3"/>
        <v>260.40000000000003</v>
      </c>
      <c r="I31" s="50">
        <v>19</v>
      </c>
      <c r="J31" s="50">
        <f>'19'!F40</f>
        <v>0</v>
      </c>
      <c r="K31" s="50">
        <f t="shared" si="1"/>
        <v>0</v>
      </c>
      <c r="L31" s="50">
        <f t="shared" si="4"/>
        <v>260.40000000000003</v>
      </c>
      <c r="M31" s="50"/>
      <c r="N31" s="50"/>
    </row>
    <row r="32" spans="2:14" ht="15" x14ac:dyDescent="0.25">
      <c r="B32" s="14"/>
      <c r="C32" s="19"/>
      <c r="D32" s="52">
        <v>20</v>
      </c>
      <c r="E32" s="53"/>
      <c r="F32" s="59">
        <v>21</v>
      </c>
      <c r="G32" s="81">
        <v>12.4</v>
      </c>
      <c r="H32" s="50">
        <f t="shared" si="3"/>
        <v>260.40000000000003</v>
      </c>
      <c r="I32" s="50">
        <v>20</v>
      </c>
      <c r="J32" s="50">
        <f>'20'!G24</f>
        <v>87.86999999999999</v>
      </c>
      <c r="K32" s="50">
        <f t="shared" si="1"/>
        <v>1757.3999999999999</v>
      </c>
      <c r="L32" s="50">
        <f t="shared" si="4"/>
        <v>-1496.9999999999998</v>
      </c>
      <c r="M32" s="50"/>
      <c r="N32" s="50"/>
    </row>
    <row r="33" spans="1:14" ht="15" x14ac:dyDescent="0.25">
      <c r="B33" s="14"/>
      <c r="C33" s="19"/>
      <c r="D33" s="52">
        <v>21</v>
      </c>
      <c r="E33" s="53"/>
      <c r="F33" s="59">
        <v>21</v>
      </c>
      <c r="G33" s="81">
        <v>12.4</v>
      </c>
      <c r="H33" s="50">
        <f t="shared" si="3"/>
        <v>260.40000000000003</v>
      </c>
      <c r="I33" s="50"/>
      <c r="J33" s="50"/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59"/>
      <c r="G34" s="81">
        <v>12.4</v>
      </c>
      <c r="H34" s="50"/>
      <c r="I34" s="50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5"/>
      <c r="G35" s="81"/>
      <c r="H35" s="50"/>
      <c r="I35" s="50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5"/>
      <c r="G36" s="81"/>
      <c r="H36" s="50">
        <f t="shared" si="0"/>
        <v>0</v>
      </c>
      <c r="I36" s="50"/>
      <c r="J36" s="50"/>
      <c r="K36" s="50"/>
      <c r="L36" s="50">
        <f t="shared" si="2"/>
        <v>0</v>
      </c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SUM(F13:F36)</f>
        <v>441</v>
      </c>
      <c r="G37" s="81"/>
      <c r="H37" s="94">
        <f>SUM(H13:H36)</f>
        <v>5468.3999999999987</v>
      </c>
      <c r="I37" s="94">
        <f>SUM(I13:I36)</f>
        <v>354</v>
      </c>
      <c r="J37" s="94"/>
      <c r="K37" s="94">
        <f>SUM(K13:K36)</f>
        <v>21838.280000000002</v>
      </c>
      <c r="L37" s="94">
        <f>SUM(L13:L36)</f>
        <v>-16630.28</v>
      </c>
      <c r="M37" s="94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94"/>
      <c r="I38" s="94"/>
      <c r="J38" s="94"/>
      <c r="K38" s="94"/>
      <c r="L38" s="94"/>
      <c r="M38" s="94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103</v>
      </c>
      <c r="G43" s="14"/>
      <c r="H43" s="14"/>
      <c r="I43" s="44" t="s">
        <v>91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workbookViewId="0">
      <selection activeCell="C22" sqref="C22:F27"/>
    </sheetView>
  </sheetViews>
  <sheetFormatPr defaultRowHeight="13.2" x14ac:dyDescent="0.25"/>
  <cols>
    <col min="1" max="1" width="3.88671875" customWidth="1"/>
    <col min="2" max="2" width="6.66406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9" x14ac:dyDescent="0.25">
      <c r="C2" s="1"/>
      <c r="D2" s="1" t="s">
        <v>49</v>
      </c>
      <c r="E2" s="1"/>
      <c r="F2" s="37" t="s">
        <v>91</v>
      </c>
      <c r="G2" s="1"/>
    </row>
    <row r="3" spans="2:9" x14ac:dyDescent="0.25">
      <c r="C3" s="1"/>
      <c r="D3" s="1"/>
      <c r="E3" s="1" t="s">
        <v>65</v>
      </c>
      <c r="F3" s="1"/>
      <c r="G3" s="1"/>
    </row>
    <row r="4" spans="2:9" x14ac:dyDescent="0.25">
      <c r="C4" s="1"/>
      <c r="D4" s="1"/>
      <c r="E4" s="1"/>
      <c r="F4" s="1"/>
      <c r="G4" s="1"/>
    </row>
    <row r="5" spans="2:9" x14ac:dyDescent="0.25">
      <c r="C5" s="7" t="s">
        <v>94</v>
      </c>
      <c r="D5" s="1"/>
      <c r="E5" s="1"/>
      <c r="F5" s="1"/>
      <c r="G5" s="1"/>
    </row>
    <row r="7" spans="2:9" x14ac:dyDescent="0.25">
      <c r="C7" s="7"/>
      <c r="D7" s="7" t="s">
        <v>50</v>
      </c>
      <c r="E7" s="7"/>
      <c r="F7" s="7" t="s">
        <v>71</v>
      </c>
    </row>
    <row r="8" spans="2:9" x14ac:dyDescent="0.25">
      <c r="C8" s="7" t="s">
        <v>138</v>
      </c>
      <c r="D8" s="7"/>
      <c r="E8" s="7" t="s">
        <v>79</v>
      </c>
      <c r="F8" s="7"/>
    </row>
    <row r="9" spans="2:9" x14ac:dyDescent="0.25">
      <c r="C9" s="1"/>
      <c r="D9" s="1"/>
      <c r="E9" s="83"/>
      <c r="F9" s="1"/>
    </row>
    <row r="10" spans="2:9" x14ac:dyDescent="0.25">
      <c r="C10" s="1" t="s">
        <v>53</v>
      </c>
      <c r="D10" s="1"/>
      <c r="E10" s="83">
        <v>21</v>
      </c>
      <c r="F10" s="1" t="s">
        <v>52</v>
      </c>
    </row>
    <row r="11" spans="2:9" x14ac:dyDescent="0.25">
      <c r="C11" s="1" t="s">
        <v>134</v>
      </c>
      <c r="D11" s="1"/>
      <c r="E11" s="83">
        <v>0</v>
      </c>
      <c r="F11" s="1" t="s">
        <v>52</v>
      </c>
    </row>
    <row r="12" spans="2:9" x14ac:dyDescent="0.25">
      <c r="C12" s="1" t="s">
        <v>54</v>
      </c>
      <c r="D12" s="1"/>
      <c r="E12" s="83">
        <v>0</v>
      </c>
      <c r="F12" s="1" t="s">
        <v>52</v>
      </c>
    </row>
    <row r="13" spans="2:9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9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9" ht="1.2" hidden="1" customHeight="1" thickBot="1" x14ac:dyDescent="0.3">
      <c r="B15" s="50"/>
      <c r="C15" s="62" t="s">
        <v>61</v>
      </c>
      <c r="D15" s="63"/>
      <c r="E15" s="63"/>
      <c r="F15" s="63"/>
    </row>
    <row r="16" spans="2:9" ht="24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  <c r="I16" s="92"/>
    </row>
    <row r="17" spans="2:8" ht="21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  <c r="H17" s="93"/>
    </row>
    <row r="18" spans="2:8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8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8" ht="18.600000000000001" hidden="1" customHeight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8" ht="18" customHeight="1" thickBot="1" x14ac:dyDescent="0.3">
      <c r="B21" s="50"/>
      <c r="C21" s="72" t="s">
        <v>67</v>
      </c>
      <c r="D21" s="67"/>
      <c r="E21" s="67"/>
      <c r="F21" s="67"/>
    </row>
    <row r="22" spans="2:8" ht="31.5" customHeight="1" thickBot="1" x14ac:dyDescent="0.3">
      <c r="B22" s="50">
        <v>1</v>
      </c>
      <c r="C22" s="64" t="s">
        <v>129</v>
      </c>
      <c r="D22" s="82" t="s">
        <v>139</v>
      </c>
      <c r="E22" s="73">
        <v>126</v>
      </c>
      <c r="F22" s="107">
        <v>14.96</v>
      </c>
      <c r="H22" s="93"/>
    </row>
    <row r="23" spans="2:8" ht="21.75" customHeight="1" x14ac:dyDescent="0.25">
      <c r="B23" s="50">
        <v>2</v>
      </c>
      <c r="C23" s="64" t="s">
        <v>115</v>
      </c>
      <c r="D23" s="73">
        <v>200</v>
      </c>
      <c r="E23" s="73">
        <v>203</v>
      </c>
      <c r="F23" s="107">
        <v>14.89</v>
      </c>
    </row>
    <row r="24" spans="2:8" ht="20.25" customHeight="1" x14ac:dyDescent="0.25">
      <c r="B24" s="50">
        <v>3</v>
      </c>
      <c r="C24" s="64" t="s">
        <v>118</v>
      </c>
      <c r="D24" s="73" t="s">
        <v>140</v>
      </c>
      <c r="E24" s="73">
        <v>62</v>
      </c>
      <c r="F24" s="107">
        <v>3.24</v>
      </c>
    </row>
    <row r="25" spans="2:8" ht="20.25" customHeight="1" x14ac:dyDescent="0.25">
      <c r="B25" s="50">
        <v>4</v>
      </c>
      <c r="C25" s="64"/>
      <c r="D25" s="73"/>
      <c r="E25" s="73"/>
      <c r="F25" s="107"/>
    </row>
    <row r="26" spans="2:8" ht="20.25" customHeight="1" x14ac:dyDescent="0.25">
      <c r="B26" s="50">
        <v>5</v>
      </c>
      <c r="C26" s="64" t="s">
        <v>85</v>
      </c>
      <c r="D26" s="73">
        <v>8</v>
      </c>
      <c r="E26" s="73">
        <v>38</v>
      </c>
      <c r="F26" s="107">
        <v>0.74</v>
      </c>
    </row>
    <row r="27" spans="2:8" ht="20.25" customHeight="1" x14ac:dyDescent="0.25">
      <c r="B27" s="50">
        <v>6</v>
      </c>
      <c r="C27" s="64" t="s">
        <v>86</v>
      </c>
      <c r="D27" s="73">
        <v>14</v>
      </c>
      <c r="E27" s="73">
        <v>40</v>
      </c>
      <c r="F27" s="107">
        <v>0.86</v>
      </c>
    </row>
    <row r="28" spans="2:8" ht="17.25" customHeight="1" x14ac:dyDescent="0.25">
      <c r="B28" s="50">
        <v>7</v>
      </c>
      <c r="C28" s="64"/>
      <c r="D28" s="73"/>
      <c r="E28" s="73"/>
      <c r="F28" s="107"/>
    </row>
    <row r="29" spans="2:8" ht="18" customHeight="1" x14ac:dyDescent="0.25">
      <c r="B29" s="50">
        <v>8</v>
      </c>
      <c r="C29" s="64"/>
      <c r="D29" s="67"/>
      <c r="E29" s="67"/>
      <c r="F29" s="67"/>
    </row>
    <row r="30" spans="2:8" ht="18" customHeight="1" thickBot="1" x14ac:dyDescent="0.3">
      <c r="B30" s="50">
        <v>9</v>
      </c>
      <c r="C30" s="64"/>
      <c r="D30" s="67"/>
      <c r="E30" s="67"/>
      <c r="F30" s="67"/>
    </row>
    <row r="31" spans="2:8" ht="1.2" hidden="1" customHeight="1" thickBot="1" x14ac:dyDescent="0.3">
      <c r="B31" s="50"/>
      <c r="C31" s="65" t="s">
        <v>62</v>
      </c>
      <c r="D31" s="73">
        <v>0</v>
      </c>
      <c r="E31" s="88">
        <f>E22+E23+E24+E25+E26+E27+E28+E29+E30</f>
        <v>469</v>
      </c>
      <c r="F31" s="88">
        <f>F22+F23+F24+F25+F26+F27+F28</f>
        <v>34.690000000000005</v>
      </c>
    </row>
    <row r="32" spans="2:8" ht="15.6" hidden="1" thickBot="1" x14ac:dyDescent="0.3">
      <c r="B32" s="50"/>
      <c r="C32" s="64"/>
      <c r="D32" s="73">
        <v>0</v>
      </c>
      <c r="E32" s="73">
        <v>0</v>
      </c>
      <c r="F32" s="73">
        <v>0</v>
      </c>
    </row>
    <row r="33" spans="1:6" ht="15.6" hidden="1" thickBot="1" x14ac:dyDescent="0.3">
      <c r="B33" s="50"/>
      <c r="C33" s="64" t="s">
        <v>65</v>
      </c>
      <c r="D33" s="73">
        <v>0</v>
      </c>
      <c r="E33" s="73">
        <v>0</v>
      </c>
      <c r="F33" s="73">
        <v>0</v>
      </c>
    </row>
    <row r="34" spans="1:6" ht="16.2" hidden="1" thickBot="1" x14ac:dyDescent="0.3">
      <c r="B34" s="50"/>
      <c r="C34" s="65"/>
      <c r="D34" s="66"/>
      <c r="E34" s="66"/>
      <c r="F34" s="66"/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E31</f>
        <v>469</v>
      </c>
      <c r="F41" s="66">
        <f>F31</f>
        <v>34.690000000000005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4:4" hidden="1" x14ac:dyDescent="0.25"/>
    <row r="50" spans="4:4" x14ac:dyDescent="0.25">
      <c r="D50" s="1"/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workbookViewId="0">
      <selection activeCell="G26" sqref="G26"/>
    </sheetView>
  </sheetViews>
  <sheetFormatPr defaultRowHeight="13.2" x14ac:dyDescent="0.25"/>
  <cols>
    <col min="1" max="1" width="3.88671875" customWidth="1"/>
    <col min="2" max="2" width="8.33203125" customWidth="1"/>
    <col min="3" max="3" width="34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</row>
    <row r="5" spans="2:7" x14ac:dyDescent="0.25">
      <c r="C5" s="7" t="s">
        <v>94</v>
      </c>
      <c r="D5" s="1"/>
      <c r="E5" s="1"/>
      <c r="F5" s="1"/>
    </row>
    <row r="7" spans="2:7" x14ac:dyDescent="0.25">
      <c r="C7" s="7"/>
      <c r="D7" s="7" t="s">
        <v>50</v>
      </c>
      <c r="E7" s="7"/>
      <c r="F7" s="7" t="s">
        <v>70</v>
      </c>
    </row>
    <row r="8" spans="2:7" x14ac:dyDescent="0.25">
      <c r="C8" s="7" t="s">
        <v>206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178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47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8" hidden="1" customHeight="1" thickBot="1" x14ac:dyDescent="0.3">
      <c r="B16" s="50"/>
      <c r="C16" s="62" t="s">
        <v>61</v>
      </c>
      <c r="D16" s="63"/>
      <c r="E16" s="63"/>
      <c r="F16" s="63"/>
    </row>
    <row r="17" spans="2:6" ht="16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6.8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16.8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customHeight="1" thickBot="1" x14ac:dyDescent="0.3">
      <c r="B20" s="50">
        <v>4</v>
      </c>
      <c r="C20" s="64"/>
      <c r="D20" s="73"/>
      <c r="E20" s="73"/>
      <c r="F20" s="73"/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thickBot="1" x14ac:dyDescent="0.3">
      <c r="B22" s="50"/>
      <c r="C22" s="71" t="s">
        <v>68</v>
      </c>
      <c r="D22" s="67"/>
      <c r="E22" s="67"/>
      <c r="F22" s="67"/>
    </row>
    <row r="23" spans="2:6" ht="20.25" customHeight="1" thickBot="1" x14ac:dyDescent="0.3">
      <c r="B23" s="50">
        <v>1</v>
      </c>
      <c r="C23" s="64" t="s">
        <v>120</v>
      </c>
      <c r="D23" s="87" t="s">
        <v>141</v>
      </c>
      <c r="E23" s="73">
        <v>107</v>
      </c>
      <c r="F23" s="107">
        <v>15.3</v>
      </c>
    </row>
    <row r="24" spans="2:6" ht="19.5" customHeight="1" thickBot="1" x14ac:dyDescent="0.3">
      <c r="B24" s="50">
        <v>2</v>
      </c>
      <c r="C24" s="64" t="s">
        <v>142</v>
      </c>
      <c r="D24" s="73">
        <v>100</v>
      </c>
      <c r="E24" s="73">
        <v>176</v>
      </c>
      <c r="F24" s="107">
        <v>20.05</v>
      </c>
    </row>
    <row r="25" spans="2:6" ht="23.25" customHeight="1" thickBot="1" x14ac:dyDescent="0.3">
      <c r="B25" s="50">
        <v>3</v>
      </c>
      <c r="C25" s="64" t="s">
        <v>82</v>
      </c>
      <c r="D25" s="73">
        <v>180</v>
      </c>
      <c r="E25" s="73">
        <v>175</v>
      </c>
      <c r="F25" s="107">
        <v>6.88</v>
      </c>
    </row>
    <row r="26" spans="2:6" ht="18" customHeight="1" thickBot="1" x14ac:dyDescent="0.3">
      <c r="B26" s="50">
        <v>4</v>
      </c>
      <c r="C26" s="64" t="s">
        <v>90</v>
      </c>
      <c r="D26" s="73">
        <v>200</v>
      </c>
      <c r="E26" s="73">
        <v>90</v>
      </c>
      <c r="F26" s="107">
        <v>9.18</v>
      </c>
    </row>
    <row r="27" spans="2:6" ht="18.75" customHeight="1" thickBot="1" x14ac:dyDescent="0.3">
      <c r="B27" s="50">
        <v>5</v>
      </c>
      <c r="C27" s="64" t="s">
        <v>86</v>
      </c>
      <c r="D27" s="73">
        <v>14</v>
      </c>
      <c r="E27" s="73">
        <v>40</v>
      </c>
      <c r="F27" s="107">
        <v>0.86</v>
      </c>
    </row>
    <row r="28" spans="2:6" ht="18" customHeight="1" thickBot="1" x14ac:dyDescent="0.3">
      <c r="B28" s="50">
        <v>6</v>
      </c>
      <c r="C28" s="64" t="s">
        <v>207</v>
      </c>
      <c r="D28" s="73">
        <v>125</v>
      </c>
      <c r="E28" s="73">
        <v>38.799999999999997</v>
      </c>
      <c r="F28" s="107">
        <v>8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6.5" customHeight="1" thickBot="1" x14ac:dyDescent="0.3">
      <c r="B30" s="50">
        <v>8</v>
      </c>
      <c r="C30" s="64"/>
      <c r="D30" s="67"/>
      <c r="E30" s="67"/>
      <c r="F30" s="67"/>
    </row>
    <row r="31" spans="2:6" ht="16.2" hidden="1" thickBot="1" x14ac:dyDescent="0.3">
      <c r="B31" s="50"/>
      <c r="C31" s="65" t="s">
        <v>62</v>
      </c>
      <c r="D31" s="67"/>
      <c r="E31" s="89">
        <f>E23+E24+E25+E26+E27+E28+E29+E30</f>
        <v>626.79999999999995</v>
      </c>
      <c r="F31" s="89">
        <f>F23+F24+F25+F26+F27+F28+F29+F30</f>
        <v>60.27</v>
      </c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E21+E31+E35</f>
        <v>626.79999999999995</v>
      </c>
      <c r="F42" s="108">
        <f>F23+F24+F25+F26+F27+F28</f>
        <v>60.27</v>
      </c>
    </row>
    <row r="43" spans="1:6" x14ac:dyDescent="0.25">
      <c r="A43" s="14"/>
      <c r="B43" s="68"/>
      <c r="C43" s="69"/>
      <c r="D43" s="69"/>
      <c r="E43" s="69"/>
      <c r="F43" s="69"/>
    </row>
    <row r="44" spans="1:6" x14ac:dyDescent="0.25">
      <c r="A44" s="14"/>
      <c r="B44" s="14"/>
      <c r="C44" s="7"/>
      <c r="D44" s="7"/>
      <c r="E44" s="7"/>
      <c r="F44" s="7"/>
    </row>
    <row r="45" spans="1:6" x14ac:dyDescent="0.25">
      <c r="C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H12" sqref="H12"/>
    </sheetView>
  </sheetViews>
  <sheetFormatPr defaultRowHeight="13.2" x14ac:dyDescent="0.25"/>
  <cols>
    <col min="1" max="1" width="3.88671875" customWidth="1"/>
    <col min="2" max="2" width="6.6640625" customWidth="1"/>
    <col min="3" max="3" width="28.88671875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81</v>
      </c>
    </row>
    <row r="8" spans="2:7" x14ac:dyDescent="0.25">
      <c r="C8" s="7" t="s">
        <v>209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ht="13.5" customHeight="1" x14ac:dyDescent="0.25">
      <c r="C10" s="1" t="s">
        <v>51</v>
      </c>
      <c r="D10" s="7"/>
      <c r="E10" s="90">
        <v>9</v>
      </c>
      <c r="F10" s="1" t="s">
        <v>52</v>
      </c>
    </row>
    <row r="11" spans="2:7" ht="13.5" customHeight="1" x14ac:dyDescent="0.25">
      <c r="C11" s="1" t="s">
        <v>53</v>
      </c>
      <c r="D11" s="7"/>
      <c r="E11" s="90">
        <v>6</v>
      </c>
      <c r="F11" s="1" t="s">
        <v>52</v>
      </c>
    </row>
    <row r="12" spans="2:7" ht="13.5" customHeight="1" x14ac:dyDescent="0.25">
      <c r="C12" s="1" t="s">
        <v>134</v>
      </c>
      <c r="D12" s="7"/>
      <c r="E12" s="90">
        <v>1</v>
      </c>
      <c r="F12" s="1"/>
    </row>
    <row r="13" spans="2:7" x14ac:dyDescent="0.25">
      <c r="C13" s="1" t="s">
        <v>178</v>
      </c>
      <c r="D13" s="1"/>
      <c r="E13" s="83">
        <v>14</v>
      </c>
      <c r="F13" s="1" t="s">
        <v>52</v>
      </c>
    </row>
    <row r="14" spans="2:7" x14ac:dyDescent="0.25">
      <c r="C14" s="1" t="s">
        <v>55</v>
      </c>
      <c r="D14" s="1"/>
      <c r="E14" s="78">
        <f>E10+E11+E12+E13</f>
        <v>30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9.8" customHeight="1" thickBot="1" x14ac:dyDescent="0.3">
      <c r="B16" s="50"/>
      <c r="C16" s="62" t="s">
        <v>61</v>
      </c>
      <c r="D16" s="63"/>
      <c r="E16" s="63"/>
      <c r="F16" s="63"/>
    </row>
    <row r="17" spans="2:7" ht="18.600000000000001" hidden="1" customHeight="1" x14ac:dyDescent="0.25">
      <c r="B17" s="50">
        <v>1</v>
      </c>
      <c r="C17" s="64" t="s">
        <v>65</v>
      </c>
      <c r="D17" s="75">
        <v>0</v>
      </c>
      <c r="E17" s="75">
        <v>0</v>
      </c>
      <c r="F17" s="75">
        <v>0</v>
      </c>
    </row>
    <row r="18" spans="2:7" ht="19.8" hidden="1" customHeight="1" x14ac:dyDescent="0.25">
      <c r="B18" s="50">
        <v>2</v>
      </c>
      <c r="C18" s="64" t="s">
        <v>65</v>
      </c>
      <c r="D18" s="75">
        <v>0</v>
      </c>
      <c r="E18" s="75">
        <v>0</v>
      </c>
      <c r="F18" s="75">
        <v>0</v>
      </c>
    </row>
    <row r="19" spans="2:7" ht="21.6" hidden="1" customHeight="1" x14ac:dyDescent="0.25">
      <c r="B19" s="50">
        <v>3</v>
      </c>
      <c r="C19" s="64" t="s">
        <v>65</v>
      </c>
      <c r="D19" s="84" t="s">
        <v>69</v>
      </c>
      <c r="E19" s="75">
        <v>0</v>
      </c>
      <c r="F19" s="75">
        <v>0</v>
      </c>
    </row>
    <row r="20" spans="2:7" ht="21.6" hidden="1" customHeight="1" x14ac:dyDescent="0.25">
      <c r="B20" s="50">
        <v>4</v>
      </c>
      <c r="C20" s="64" t="s">
        <v>65</v>
      </c>
      <c r="D20" s="75">
        <v>0</v>
      </c>
      <c r="E20" s="75">
        <v>0</v>
      </c>
      <c r="F20" s="75">
        <v>0</v>
      </c>
    </row>
    <row r="21" spans="2:7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7" ht="15.6" hidden="1" x14ac:dyDescent="0.25">
      <c r="B22" s="50"/>
      <c r="C22" s="71" t="s">
        <v>68</v>
      </c>
      <c r="D22" s="67"/>
      <c r="E22" s="67"/>
      <c r="F22" s="67"/>
    </row>
    <row r="23" spans="2:7" ht="24" customHeight="1" thickBot="1" x14ac:dyDescent="0.3">
      <c r="B23" s="50">
        <v>1</v>
      </c>
      <c r="C23" s="95" t="s">
        <v>143</v>
      </c>
      <c r="D23" s="73">
        <v>100</v>
      </c>
      <c r="E23" s="73">
        <v>20</v>
      </c>
      <c r="F23" s="107">
        <v>9.6</v>
      </c>
    </row>
    <row r="24" spans="2:7" ht="19.5" customHeight="1" thickBot="1" x14ac:dyDescent="0.3">
      <c r="B24" s="50">
        <v>2</v>
      </c>
      <c r="C24" s="95" t="s">
        <v>144</v>
      </c>
      <c r="D24" s="73">
        <v>250</v>
      </c>
      <c r="E24" s="73">
        <v>399</v>
      </c>
      <c r="F24" s="107">
        <v>61.87</v>
      </c>
      <c r="G24" s="109"/>
    </row>
    <row r="25" spans="2:7" ht="20.25" customHeight="1" x14ac:dyDescent="0.25">
      <c r="B25" s="50">
        <v>3</v>
      </c>
      <c r="C25" s="95" t="s">
        <v>83</v>
      </c>
      <c r="D25" s="73">
        <v>200</v>
      </c>
      <c r="E25" s="73">
        <v>127</v>
      </c>
      <c r="F25" s="107">
        <v>10.3</v>
      </c>
    </row>
    <row r="26" spans="2:7" ht="18.75" customHeight="1" x14ac:dyDescent="0.25">
      <c r="B26" s="50">
        <v>4</v>
      </c>
      <c r="C26" s="95"/>
      <c r="D26" s="73"/>
      <c r="E26" s="73"/>
      <c r="F26" s="107"/>
    </row>
    <row r="27" spans="2:7" ht="20.25" customHeight="1" x14ac:dyDescent="0.25">
      <c r="B27" s="50">
        <v>5</v>
      </c>
      <c r="C27" s="64"/>
      <c r="D27" s="73"/>
      <c r="E27" s="73"/>
      <c r="F27" s="107"/>
    </row>
    <row r="28" spans="2:7" ht="20.25" customHeight="1" x14ac:dyDescent="0.25">
      <c r="B28" s="50">
        <v>6</v>
      </c>
      <c r="C28" s="64" t="s">
        <v>85</v>
      </c>
      <c r="D28" s="73">
        <v>28</v>
      </c>
      <c r="E28" s="73">
        <v>38</v>
      </c>
      <c r="F28" s="107">
        <v>1.86</v>
      </c>
    </row>
    <row r="29" spans="2:7" ht="18.75" customHeight="1" x14ac:dyDescent="0.25">
      <c r="B29" s="50">
        <v>7</v>
      </c>
      <c r="C29" s="64"/>
      <c r="D29" s="73"/>
      <c r="E29" s="73"/>
      <c r="F29" s="73"/>
    </row>
    <row r="30" spans="2:7" ht="18.75" customHeight="1" x14ac:dyDescent="0.25">
      <c r="B30" s="50">
        <v>8</v>
      </c>
      <c r="C30" s="64"/>
      <c r="D30" s="75"/>
      <c r="E30" s="73"/>
      <c r="F30" s="75"/>
    </row>
    <row r="31" spans="2:7" ht="16.2" customHeight="1" thickBot="1" x14ac:dyDescent="0.3">
      <c r="B31" s="50">
        <v>9</v>
      </c>
      <c r="C31" s="64"/>
      <c r="D31" s="75"/>
      <c r="E31" s="73"/>
      <c r="F31" s="75"/>
    </row>
    <row r="32" spans="2:7" ht="15.6" hidden="1" x14ac:dyDescent="0.25">
      <c r="B32" s="50"/>
      <c r="C32" s="65" t="s">
        <v>62</v>
      </c>
      <c r="D32" s="73"/>
      <c r="E32" s="88">
        <f>E23+E24+E25+E26+E27+E28+E29+E30+E31</f>
        <v>584</v>
      </c>
      <c r="F32" s="88">
        <f>F23+F24+F25+F26+F27+F28+F29+F30+F31</f>
        <v>83.63</v>
      </c>
    </row>
    <row r="33" spans="1:6" ht="15" hidden="1" x14ac:dyDescent="0.25">
      <c r="B33" s="50"/>
      <c r="C33" s="64"/>
      <c r="D33" s="73"/>
      <c r="E33" s="73"/>
      <c r="F33" s="73"/>
    </row>
    <row r="34" spans="1:6" ht="15" hidden="1" x14ac:dyDescent="0.25">
      <c r="B34" s="50"/>
      <c r="C34" s="64"/>
      <c r="D34" s="73"/>
      <c r="E34" s="73"/>
      <c r="F34" s="73"/>
    </row>
    <row r="35" spans="1:6" ht="15.6" hidden="1" x14ac:dyDescent="0.25">
      <c r="B35" s="50"/>
      <c r="C35" s="65"/>
      <c r="D35" s="66"/>
      <c r="E35" s="66"/>
      <c r="F35" s="66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E32</f>
        <v>584</v>
      </c>
      <c r="F42" s="66">
        <f>F32</f>
        <v>83.63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93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44140625" customWidth="1"/>
    <col min="3" max="3" width="30.5546875" customWidth="1"/>
    <col min="4" max="4" width="15" customWidth="1"/>
    <col min="5" max="5" width="14.441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95</v>
      </c>
      <c r="G2" s="37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72</v>
      </c>
    </row>
    <row r="8" spans="2:7" x14ac:dyDescent="0.25">
      <c r="C8" s="7" t="s">
        <v>208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/>
    </row>
    <row r="13" spans="2:7" x14ac:dyDescent="0.25">
      <c r="C13" s="1" t="s">
        <v>178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customHeight="1" thickBot="1" x14ac:dyDescent="0.3">
      <c r="B16" s="50"/>
      <c r="C16" s="62" t="s">
        <v>61</v>
      </c>
      <c r="D16" s="63"/>
      <c r="E16" s="63"/>
      <c r="F16" s="63"/>
    </row>
    <row r="17" spans="2:6" ht="19.2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/>
      <c r="E19" s="73"/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67"/>
      <c r="E20" s="67"/>
      <c r="F20" s="67">
        <v>0</v>
      </c>
    </row>
    <row r="21" spans="2:6" ht="18" hidden="1" customHeight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0.6" hidden="1" customHeight="1" thickBot="1" x14ac:dyDescent="0.3">
      <c r="B22" s="50"/>
      <c r="C22" s="71" t="s">
        <v>68</v>
      </c>
      <c r="D22" s="67"/>
      <c r="E22" s="67"/>
      <c r="F22" s="67"/>
    </row>
    <row r="23" spans="2:6" ht="25.5" customHeight="1" thickBot="1" x14ac:dyDescent="0.3">
      <c r="B23" s="50">
        <v>1</v>
      </c>
      <c r="C23" s="64" t="s">
        <v>96</v>
      </c>
      <c r="D23" s="87" t="s">
        <v>145</v>
      </c>
      <c r="E23" s="73">
        <v>82</v>
      </c>
      <c r="F23" s="107">
        <v>7.95</v>
      </c>
    </row>
    <row r="24" spans="2:6" ht="26.25" customHeight="1" thickBot="1" x14ac:dyDescent="0.3">
      <c r="B24" s="50">
        <v>2</v>
      </c>
      <c r="C24" s="64" t="s">
        <v>147</v>
      </c>
      <c r="D24" s="73" t="s">
        <v>124</v>
      </c>
      <c r="E24" s="73">
        <v>379</v>
      </c>
      <c r="F24" s="107">
        <v>56.81</v>
      </c>
    </row>
    <row r="25" spans="2:6" ht="22.5" customHeight="1" thickBot="1" x14ac:dyDescent="0.3">
      <c r="B25" s="50">
        <v>3</v>
      </c>
      <c r="C25" s="64" t="s">
        <v>146</v>
      </c>
      <c r="D25" s="73">
        <v>200</v>
      </c>
      <c r="E25" s="73">
        <v>82</v>
      </c>
      <c r="F25" s="107">
        <v>15.6</v>
      </c>
    </row>
    <row r="26" spans="2:6" ht="19.5" customHeight="1" thickBot="1" x14ac:dyDescent="0.3">
      <c r="B26" s="50">
        <v>4</v>
      </c>
      <c r="C26" s="64" t="s">
        <v>113</v>
      </c>
      <c r="D26" s="73">
        <v>130</v>
      </c>
      <c r="E26" s="73">
        <v>59</v>
      </c>
      <c r="F26" s="107">
        <v>12</v>
      </c>
    </row>
    <row r="27" spans="2:6" ht="20.25" customHeight="1" thickBot="1" x14ac:dyDescent="0.3">
      <c r="B27" s="50">
        <v>5</v>
      </c>
      <c r="C27" s="64"/>
      <c r="D27" s="73"/>
      <c r="E27" s="73"/>
      <c r="F27" s="107"/>
    </row>
    <row r="28" spans="2:6" ht="20.25" customHeight="1" thickBot="1" x14ac:dyDescent="0.3">
      <c r="B28" s="50">
        <v>6</v>
      </c>
      <c r="C28" s="64"/>
      <c r="D28" s="73"/>
      <c r="E28" s="73"/>
      <c r="F28" s="73"/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0.6" customHeight="1" thickBot="1" x14ac:dyDescent="0.3">
      <c r="B30" s="50"/>
      <c r="C30" s="65" t="s">
        <v>62</v>
      </c>
      <c r="D30" s="66"/>
      <c r="E30" s="66">
        <f>E23+E24+E25+E26+E27+E28+E29</f>
        <v>602</v>
      </c>
      <c r="F30" s="66">
        <f>F23+F24+F25+F26+F27+F28+F29</f>
        <v>92.36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/>
      <c r="D32" s="73"/>
      <c r="E32" s="73"/>
      <c r="F32" s="73"/>
    </row>
    <row r="33" spans="1:6" ht="15.6" hidden="1" thickBot="1" x14ac:dyDescent="0.3">
      <c r="B33" s="50">
        <v>2</v>
      </c>
      <c r="C33" s="64"/>
      <c r="D33" s="73"/>
      <c r="E33" s="73"/>
      <c r="F33" s="73"/>
    </row>
    <row r="34" spans="1:6" ht="15.6" hidden="1" thickBot="1" x14ac:dyDescent="0.3">
      <c r="B34" s="50">
        <v>3</v>
      </c>
      <c r="C34" s="64"/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602</v>
      </c>
      <c r="F42" s="66">
        <f>F21+F30+F35</f>
        <v>92.36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7" workbookViewId="0">
      <selection activeCell="F23" sqref="F23"/>
    </sheetView>
  </sheetViews>
  <sheetFormatPr defaultRowHeight="13.2" x14ac:dyDescent="0.25"/>
  <cols>
    <col min="1" max="1" width="3.88671875" customWidth="1"/>
    <col min="2" max="2" width="6.10937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210</v>
      </c>
      <c r="D8" s="7"/>
      <c r="E8" s="7" t="s">
        <v>79</v>
      </c>
      <c r="F8" s="7" t="s">
        <v>73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178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1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hidden="1" thickBot="1" x14ac:dyDescent="0.3">
      <c r="B22" s="50"/>
      <c r="C22" s="71" t="s">
        <v>68</v>
      </c>
      <c r="D22" s="67"/>
      <c r="E22" s="67"/>
      <c r="F22" s="67"/>
    </row>
    <row r="23" spans="2:6" ht="24" customHeight="1" thickBot="1" x14ac:dyDescent="0.3">
      <c r="B23" s="50">
        <v>1</v>
      </c>
      <c r="C23" s="64" t="s">
        <v>148</v>
      </c>
      <c r="D23" s="73">
        <v>100</v>
      </c>
      <c r="E23" s="73">
        <v>162</v>
      </c>
      <c r="F23" s="107">
        <v>16.75</v>
      </c>
    </row>
    <row r="24" spans="2:6" ht="22.5" customHeight="1" thickBot="1" x14ac:dyDescent="0.3">
      <c r="B24" s="50">
        <v>2</v>
      </c>
      <c r="C24" s="64" t="s">
        <v>149</v>
      </c>
      <c r="D24" s="73">
        <v>180</v>
      </c>
      <c r="E24" s="73">
        <v>173</v>
      </c>
      <c r="F24" s="107">
        <v>8.5500000000000007</v>
      </c>
    </row>
    <row r="25" spans="2:6" ht="23.25" customHeight="1" x14ac:dyDescent="0.25">
      <c r="B25" s="50">
        <v>3</v>
      </c>
      <c r="C25" s="64" t="s">
        <v>150</v>
      </c>
      <c r="D25" s="73">
        <v>200</v>
      </c>
      <c r="E25" s="73">
        <v>94</v>
      </c>
      <c r="F25" s="107">
        <v>7.65</v>
      </c>
    </row>
    <row r="26" spans="2:6" ht="21" customHeight="1" x14ac:dyDescent="0.25">
      <c r="B26" s="50">
        <v>4</v>
      </c>
      <c r="C26" s="64" t="s">
        <v>88</v>
      </c>
      <c r="D26" s="73">
        <v>14</v>
      </c>
      <c r="E26" s="73">
        <v>38</v>
      </c>
      <c r="F26" s="107">
        <v>1.2</v>
      </c>
    </row>
    <row r="27" spans="2:6" ht="20.25" customHeight="1" x14ac:dyDescent="0.25">
      <c r="B27" s="50">
        <v>5</v>
      </c>
      <c r="C27" s="64" t="s">
        <v>86</v>
      </c>
      <c r="D27" s="73">
        <v>28</v>
      </c>
      <c r="E27" s="73">
        <v>40</v>
      </c>
      <c r="F27" s="107">
        <v>1.3</v>
      </c>
    </row>
    <row r="28" spans="2:6" ht="20.25" customHeight="1" x14ac:dyDescent="0.25">
      <c r="B28" s="50">
        <v>6</v>
      </c>
      <c r="C28" s="64" t="s">
        <v>113</v>
      </c>
      <c r="D28" s="73">
        <v>180</v>
      </c>
      <c r="E28" s="73">
        <v>59</v>
      </c>
      <c r="F28" s="107">
        <v>21.6</v>
      </c>
    </row>
    <row r="29" spans="2:6" ht="17.399999999999999" customHeight="1" thickBot="1" x14ac:dyDescent="0.3">
      <c r="B29" s="50">
        <v>7</v>
      </c>
      <c r="C29" s="64"/>
      <c r="D29" s="73"/>
      <c r="E29" s="73"/>
      <c r="F29" s="107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566</v>
      </c>
      <c r="F30" s="66">
        <f>F23+F24+F25+F26+F27+F28+F29</f>
        <v>57.050000000000004</v>
      </c>
    </row>
    <row r="31" spans="2:6" ht="16.2" hidden="1" thickBot="1" x14ac:dyDescent="0.3">
      <c r="B31" s="50"/>
      <c r="C31" s="65" t="s">
        <v>66</v>
      </c>
      <c r="D31" s="73"/>
      <c r="E31" s="73"/>
      <c r="F31" s="73"/>
    </row>
    <row r="32" spans="2:6" ht="18.600000000000001" hidden="1" customHeight="1" thickBot="1" x14ac:dyDescent="0.3">
      <c r="B32" s="50">
        <v>1</v>
      </c>
      <c r="C32" s="64"/>
      <c r="D32" s="85"/>
      <c r="E32" s="73"/>
      <c r="F32" s="73"/>
    </row>
    <row r="33" spans="1:6" ht="19.8" hidden="1" customHeight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/>
      <c r="D34" s="104"/>
      <c r="E34" s="103"/>
      <c r="F34" s="103"/>
    </row>
    <row r="35" spans="1:6" ht="16.2" hidden="1" thickBot="1" x14ac:dyDescent="0.3">
      <c r="B35" s="50"/>
      <c r="C35" s="65" t="s">
        <v>62</v>
      </c>
      <c r="D35" s="66"/>
      <c r="E35" s="66">
        <f>E31+E32+E33</f>
        <v>0</v>
      </c>
      <c r="F35" s="66">
        <f>F31+F32+F33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566</v>
      </c>
      <c r="F42" s="66">
        <f>F21+F30+F35</f>
        <v>57.050000000000004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topLeftCell="A7" workbookViewId="0">
      <selection activeCell="J28" sqref="J28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211</v>
      </c>
      <c r="D8" s="7"/>
      <c r="E8" s="7" t="s">
        <v>79</v>
      </c>
      <c r="F8" s="7" t="s">
        <v>80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8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178</v>
      </c>
      <c r="D13" s="1"/>
      <c r="E13" s="83">
        <v>7</v>
      </c>
      <c r="F13" s="1" t="s">
        <v>52</v>
      </c>
    </row>
    <row r="14" spans="2:7" x14ac:dyDescent="0.25">
      <c r="C14" s="1" t="s">
        <v>55</v>
      </c>
      <c r="D14" s="1"/>
      <c r="E14" s="7">
        <f>E9+E10+E13</f>
        <v>15</v>
      </c>
      <c r="F14" s="1" t="s">
        <v>52</v>
      </c>
    </row>
    <row r="15" spans="2:7" ht="39" customHeight="1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hidden="1" x14ac:dyDescent="0.25">
      <c r="B16" s="50"/>
      <c r="C16" s="62" t="s">
        <v>61</v>
      </c>
      <c r="D16" s="63"/>
      <c r="E16" s="63"/>
      <c r="F16" s="63"/>
    </row>
    <row r="17" spans="2:6" ht="21" hidden="1" customHeight="1" x14ac:dyDescent="0.25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8.600000000000001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2.2" hidden="1" customHeight="1" x14ac:dyDescent="0.25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x14ac:dyDescent="0.25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87</v>
      </c>
      <c r="D23" s="106">
        <v>125</v>
      </c>
      <c r="E23" s="73">
        <v>38</v>
      </c>
      <c r="F23" s="73">
        <v>8.1300000000000008</v>
      </c>
    </row>
    <row r="24" spans="2:6" ht="21" customHeight="1" x14ac:dyDescent="0.25">
      <c r="B24" s="50">
        <v>2</v>
      </c>
      <c r="C24" s="64" t="s">
        <v>151</v>
      </c>
      <c r="D24" s="73" t="s">
        <v>116</v>
      </c>
      <c r="E24" s="73">
        <v>193</v>
      </c>
      <c r="F24" s="73">
        <v>16.739999999999998</v>
      </c>
    </row>
    <row r="25" spans="2:6" ht="26.25" customHeight="1" x14ac:dyDescent="0.25">
      <c r="B25" s="50">
        <v>3</v>
      </c>
      <c r="C25" s="64" t="s">
        <v>90</v>
      </c>
      <c r="D25" s="73">
        <v>200</v>
      </c>
      <c r="E25" s="73">
        <v>90.9</v>
      </c>
      <c r="F25" s="73">
        <v>7.71</v>
      </c>
    </row>
    <row r="26" spans="2:6" ht="23.25" customHeight="1" x14ac:dyDescent="0.25">
      <c r="B26" s="50">
        <v>4</v>
      </c>
      <c r="C26" s="64" t="s">
        <v>88</v>
      </c>
      <c r="D26" s="73">
        <v>28</v>
      </c>
      <c r="E26" s="73">
        <v>38.9</v>
      </c>
      <c r="F26" s="73">
        <v>1.86</v>
      </c>
    </row>
    <row r="27" spans="2:6" ht="20.25" customHeight="1" x14ac:dyDescent="0.25">
      <c r="B27" s="50">
        <v>5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.75" customHeight="1" x14ac:dyDescent="0.25">
      <c r="B28" s="50">
        <v>6</v>
      </c>
      <c r="C28" s="64" t="s">
        <v>212</v>
      </c>
      <c r="D28" s="73">
        <v>60</v>
      </c>
      <c r="E28" s="73">
        <v>157.69999999999999</v>
      </c>
      <c r="F28" s="73">
        <v>8</v>
      </c>
    </row>
    <row r="29" spans="2:6" ht="17.25" customHeight="1" x14ac:dyDescent="0.25">
      <c r="B29" s="50">
        <v>7</v>
      </c>
      <c r="C29" s="64"/>
      <c r="D29" s="73"/>
      <c r="E29" s="73"/>
      <c r="F29" s="73"/>
    </row>
    <row r="30" spans="2:6" ht="17.25" customHeight="1" x14ac:dyDescent="0.25">
      <c r="B30" s="50">
        <v>8</v>
      </c>
      <c r="C30" s="64"/>
      <c r="D30" s="67"/>
      <c r="E30" s="66"/>
      <c r="F30" s="66"/>
    </row>
    <row r="31" spans="2:6" ht="18.600000000000001" hidden="1" customHeight="1" x14ac:dyDescent="0.25">
      <c r="B31" s="50"/>
      <c r="C31" s="65" t="s">
        <v>62</v>
      </c>
      <c r="D31" s="67"/>
      <c r="E31" s="89"/>
      <c r="F31" s="89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E23+E24+E25+E26+E27+E28</f>
        <v>559</v>
      </c>
      <c r="F42" s="66">
        <f>F23+F24+F25+F26+F27+F28</f>
        <v>43.3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t="s">
        <v>64</v>
      </c>
      <c r="D48" s="37" t="s">
        <v>92</v>
      </c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нормат_ док_</vt:lpstr>
      <vt:lpstr>анализ  соц_</vt:lpstr>
      <vt:lpstr>анализ учащиеся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Лист1</vt:lpstr>
      <vt:lpstr>'20'!Область_печати</vt:lpstr>
      <vt:lpstr>'21'!Область_печати</vt:lpstr>
      <vt:lpstr>'22'!Область_печати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</dc:creator>
  <cp:lastModifiedBy>анна</cp:lastModifiedBy>
  <cp:lastPrinted>2021-10-05T05:41:57Z</cp:lastPrinted>
  <dcterms:created xsi:type="dcterms:W3CDTF">2011-04-28T05:39:10Z</dcterms:created>
  <dcterms:modified xsi:type="dcterms:W3CDTF">2021-10-07T06:20:31Z</dcterms:modified>
</cp:coreProperties>
</file>