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K22" i="1"/>
  <c r="AL22" s="1"/>
  <c r="M22"/>
  <c r="N22" s="1"/>
  <c r="E22"/>
  <c r="AO21"/>
  <c r="AM21"/>
  <c r="AG21"/>
  <c r="AE21"/>
  <c r="AF21" s="1"/>
  <c r="AC21"/>
  <c r="AA21"/>
  <c r="AB21" s="1"/>
  <c r="Y21"/>
  <c r="W21"/>
  <c r="X21" s="1"/>
  <c r="U21"/>
  <c r="S21"/>
  <c r="T21" s="1"/>
  <c r="Q21"/>
  <c r="O21"/>
  <c r="P21" s="1"/>
  <c r="K21"/>
  <c r="I21"/>
  <c r="J21" s="1"/>
  <c r="E21"/>
  <c r="C21"/>
  <c r="D21" s="1"/>
  <c r="B21"/>
  <c r="AH21" s="1"/>
  <c r="AN20"/>
  <c r="AJ20"/>
  <c r="AI20"/>
  <c r="AO20" s="1"/>
  <c r="AH20"/>
  <c r="AF20"/>
  <c r="AD20"/>
  <c r="AB20"/>
  <c r="Z20"/>
  <c r="X20"/>
  <c r="V20"/>
  <c r="T20"/>
  <c r="R20"/>
  <c r="P20"/>
  <c r="L20"/>
  <c r="J20"/>
  <c r="F20"/>
  <c r="D20"/>
  <c r="AO19"/>
  <c r="AN19"/>
  <c r="AI19"/>
  <c r="AJ19" s="1"/>
  <c r="AH19"/>
  <c r="AF19"/>
  <c r="AD19"/>
  <c r="AB19"/>
  <c r="Z19"/>
  <c r="X19"/>
  <c r="V19"/>
  <c r="T19"/>
  <c r="R19"/>
  <c r="P19"/>
  <c r="L19"/>
  <c r="J19"/>
  <c r="F19"/>
  <c r="D19"/>
  <c r="AM18"/>
  <c r="AN18" s="1"/>
  <c r="AG18"/>
  <c r="AH18" s="1"/>
  <c r="AE18"/>
  <c r="AC18"/>
  <c r="AD18" s="1"/>
  <c r="AA18"/>
  <c r="AA22" s="1"/>
  <c r="AB22" s="1"/>
  <c r="Y18"/>
  <c r="Z18" s="1"/>
  <c r="W18"/>
  <c r="W22" s="1"/>
  <c r="X22" s="1"/>
  <c r="U18"/>
  <c r="V18" s="1"/>
  <c r="T18"/>
  <c r="S18"/>
  <c r="S22" s="1"/>
  <c r="T22" s="1"/>
  <c r="Q18"/>
  <c r="R18" s="1"/>
  <c r="O18"/>
  <c r="O22" s="1"/>
  <c r="P22" s="1"/>
  <c r="K18"/>
  <c r="L18" s="1"/>
  <c r="J18"/>
  <c r="I18"/>
  <c r="G18"/>
  <c r="H18" s="1"/>
  <c r="E18"/>
  <c r="C18"/>
  <c r="D18" s="1"/>
  <c r="B18"/>
  <c r="X18" s="1"/>
  <c r="AN17"/>
  <c r="AJ17"/>
  <c r="AI17"/>
  <c r="AO17" s="1"/>
  <c r="AH17"/>
  <c r="AF17"/>
  <c r="AD17"/>
  <c r="AB17"/>
  <c r="Z17"/>
  <c r="X17"/>
  <c r="V17"/>
  <c r="T17"/>
  <c r="R17"/>
  <c r="P17"/>
  <c r="L17"/>
  <c r="J17"/>
  <c r="F17"/>
  <c r="D17"/>
  <c r="AO16"/>
  <c r="AN16"/>
  <c r="AJ16"/>
  <c r="AI16"/>
  <c r="AH16"/>
  <c r="AF16"/>
  <c r="AD16"/>
  <c r="AB16"/>
  <c r="Z16"/>
  <c r="X16"/>
  <c r="V16"/>
  <c r="T16"/>
  <c r="R16"/>
  <c r="P16"/>
  <c r="L16"/>
  <c r="J16"/>
  <c r="F16"/>
  <c r="D16"/>
  <c r="AN15"/>
  <c r="AJ15"/>
  <c r="AI15"/>
  <c r="AO15" s="1"/>
  <c r="AH15"/>
  <c r="AF15"/>
  <c r="AD15"/>
  <c r="AB15"/>
  <c r="Z15"/>
  <c r="X15"/>
  <c r="V15"/>
  <c r="R15"/>
  <c r="P15"/>
  <c r="L15"/>
  <c r="J15"/>
  <c r="F15"/>
  <c r="D15"/>
  <c r="AJ14"/>
  <c r="AI14"/>
  <c r="AO14" s="1"/>
  <c r="AH14"/>
  <c r="AF14"/>
  <c r="AD14"/>
  <c r="AB14"/>
  <c r="Z14"/>
  <c r="X14"/>
  <c r="V14"/>
  <c r="P14"/>
  <c r="H14"/>
  <c r="F14"/>
  <c r="D14"/>
  <c r="AO13"/>
  <c r="AJ13"/>
  <c r="AI13"/>
  <c r="AO18" s="1"/>
  <c r="AH13"/>
  <c r="AF13"/>
  <c r="AD13"/>
  <c r="X13"/>
  <c r="V13"/>
  <c r="P13"/>
  <c r="H13"/>
  <c r="F13"/>
  <c r="D13"/>
  <c r="AL12"/>
  <c r="AK12"/>
  <c r="AH12"/>
  <c r="AG12"/>
  <c r="AF12"/>
  <c r="AE12"/>
  <c r="AE22" s="1"/>
  <c r="AF22" s="1"/>
  <c r="AD12"/>
  <c r="AC12"/>
  <c r="M12"/>
  <c r="G12"/>
  <c r="G22" s="1"/>
  <c r="E12"/>
  <c r="C12"/>
  <c r="C22" s="1"/>
  <c r="D22" s="1"/>
  <c r="B12"/>
  <c r="B22" s="1"/>
  <c r="AL11"/>
  <c r="AI11"/>
  <c r="AJ11" s="1"/>
  <c r="AH11"/>
  <c r="AF11"/>
  <c r="AD11"/>
  <c r="N11"/>
  <c r="H11"/>
  <c r="F11"/>
  <c r="D11"/>
  <c r="AO10"/>
  <c r="AJ10"/>
  <c r="AI10"/>
  <c r="AH10"/>
  <c r="AF10"/>
  <c r="AD10"/>
  <c r="N10"/>
  <c r="H10"/>
  <c r="F10"/>
  <c r="D10"/>
  <c r="AI9"/>
  <c r="AJ9" s="1"/>
  <c r="AH9"/>
  <c r="AF9"/>
  <c r="AD9"/>
  <c r="N9"/>
  <c r="H9"/>
  <c r="F9"/>
  <c r="D9"/>
  <c r="AO8"/>
  <c r="N8"/>
  <c r="H8"/>
  <c r="F8"/>
  <c r="D8"/>
  <c r="H22" l="1"/>
  <c r="F22"/>
  <c r="I22"/>
  <c r="J22" s="1"/>
  <c r="U22"/>
  <c r="V22" s="1"/>
  <c r="AC22"/>
  <c r="AO11"/>
  <c r="AI12"/>
  <c r="AJ12" s="1"/>
  <c r="F18"/>
  <c r="AB18"/>
  <c r="AF18"/>
  <c r="L21"/>
  <c r="V21"/>
  <c r="AD21"/>
  <c r="AN21"/>
  <c r="AO9"/>
  <c r="D12"/>
  <c r="H12"/>
  <c r="AI18"/>
  <c r="AJ18" s="1"/>
  <c r="K22"/>
  <c r="L22" s="1"/>
  <c r="AM22"/>
  <c r="AN22" s="1"/>
  <c r="F12"/>
  <c r="N12"/>
  <c r="AI21"/>
  <c r="AJ21" s="1"/>
  <c r="Q22"/>
  <c r="R22" s="1"/>
  <c r="Y22"/>
  <c r="Z22" s="1"/>
  <c r="AG22"/>
  <c r="AH22" s="1"/>
  <c r="AO22"/>
  <c r="AO12"/>
  <c r="P18"/>
  <c r="F21"/>
  <c r="R21"/>
  <c r="Z21"/>
  <c r="AD22" l="1"/>
  <c r="AI22"/>
  <c r="AJ22" s="1"/>
</calcChain>
</file>

<file path=xl/sharedStrings.xml><?xml version="1.0" encoding="utf-8"?>
<sst xmlns="http://schemas.openxmlformats.org/spreadsheetml/2006/main" count="69" uniqueCount="50">
  <si>
    <t>Форма 2-15</t>
  </si>
  <si>
    <t>Обеспеченность учебниками на начало учебного года</t>
  </si>
  <si>
    <t>ВНИМАНИЕ!!! Заполняются только графы, выделенные желтой заливкой (в таблице ничего не меняем)</t>
  </si>
  <si>
    <t xml:space="preserve">_________________________район/город </t>
  </si>
  <si>
    <t>Классы</t>
  </si>
  <si>
    <t>Числ-ть уч-ся, чел.</t>
  </si>
  <si>
    <t>из них обеспечены:</t>
  </si>
  <si>
    <t>обеспеченность, %</t>
  </si>
  <si>
    <t>рус. язык</t>
  </si>
  <si>
    <t>литература</t>
  </si>
  <si>
    <t>математика</t>
  </si>
  <si>
    <t>алгебра</t>
  </si>
  <si>
    <t>геометрия</t>
  </si>
  <si>
    <t>окружающий мир</t>
  </si>
  <si>
    <t>биология (природоведение)</t>
  </si>
  <si>
    <t>физика</t>
  </si>
  <si>
    <t>химия</t>
  </si>
  <si>
    <t>география</t>
  </si>
  <si>
    <t>всеобщая история</t>
  </si>
  <si>
    <t>история Отечества</t>
  </si>
  <si>
    <t>обществознание</t>
  </si>
  <si>
    <t>английск. яз.</t>
  </si>
  <si>
    <t>немецкий яз.</t>
  </si>
  <si>
    <t>французск.яз.</t>
  </si>
  <si>
    <t>всего ин.яз.</t>
  </si>
  <si>
    <t>ОРКСЭ</t>
  </si>
  <si>
    <t>информатика</t>
  </si>
  <si>
    <t>1 класс</t>
  </si>
  <si>
    <t>2 класс</t>
  </si>
  <si>
    <t>3 класс</t>
  </si>
  <si>
    <t>4 класс</t>
  </si>
  <si>
    <t>1-4 кл.</t>
  </si>
  <si>
    <t>5 класс</t>
  </si>
  <si>
    <t>6 класс</t>
  </si>
  <si>
    <t>7 класс</t>
  </si>
  <si>
    <t>8 класс</t>
  </si>
  <si>
    <t>9 класс</t>
  </si>
  <si>
    <t>5-9 кл.</t>
  </si>
  <si>
    <t>10 класс</t>
  </si>
  <si>
    <t>11 класс</t>
  </si>
  <si>
    <t>10-11 кл.</t>
  </si>
  <si>
    <t>Итого:</t>
  </si>
  <si>
    <t>Исполнитель</t>
  </si>
  <si>
    <t>Р.К.Петакова</t>
  </si>
  <si>
    <t>Ф.И.О. (полностью)</t>
  </si>
  <si>
    <t>Контактный телефон (</t>
  </si>
  <si>
    <t>)    (</t>
  </si>
  <si>
    <t>)</t>
  </si>
  <si>
    <t>Код</t>
  </si>
  <si>
    <t>№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</si>
</sst>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16"/>
      <name val="Arial"/>
      <family val="2"/>
      <charset val="204"/>
    </font>
    <font>
      <b/>
      <i/>
      <sz val="11"/>
      <color indexed="40"/>
      <name val="Arial"/>
      <family val="2"/>
      <charset val="204"/>
    </font>
    <font>
      <b/>
      <i/>
      <sz val="11"/>
      <color indexed="30"/>
      <name val="Arial"/>
      <family val="2"/>
      <charset val="204"/>
    </font>
    <font>
      <b/>
      <sz val="8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9"/>
        <bgColor indexed="41"/>
      </patternFill>
    </fill>
    <fill>
      <patternFill patternType="solid">
        <fgColor indexed="13"/>
        <bgColor indexed="3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2">
    <xf numFmtId="0" fontId="0" fillId="0" borderId="0"/>
    <xf numFmtId="0" fontId="3" fillId="0" borderId="0" applyBorder="0" applyProtection="0"/>
  </cellStyleXfs>
  <cellXfs count="44">
    <xf numFmtId="0" fontId="0" fillId="0" borderId="0" xfId="0"/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right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 textRotation="90"/>
    </xf>
    <xf numFmtId="0" fontId="2" fillId="2" borderId="3" xfId="0" applyNumberFormat="1" applyFont="1" applyFill="1" applyBorder="1" applyAlignment="1" applyProtection="1">
      <alignment horizontal="center" vertical="center" textRotation="90"/>
    </xf>
    <xf numFmtId="0" fontId="5" fillId="0" borderId="3" xfId="0" applyNumberFormat="1" applyFont="1" applyBorder="1" applyAlignment="1" applyProtection="1">
      <alignment horizontal="center" vertical="center" textRotation="90"/>
    </xf>
    <xf numFmtId="0" fontId="6" fillId="3" borderId="3" xfId="0" applyNumberFormat="1" applyFont="1" applyFill="1" applyBorder="1" applyAlignment="1" applyProtection="1">
      <alignment horizontal="center" vertical="center" textRotation="90"/>
    </xf>
    <xf numFmtId="0" fontId="1" fillId="0" borderId="3" xfId="0" applyNumberFormat="1" applyFont="1" applyFill="1" applyBorder="1" applyAlignment="1" applyProtection="1">
      <alignment horizontal="left" vertical="center"/>
    </xf>
    <xf numFmtId="0" fontId="2" fillId="4" borderId="3" xfId="0" applyNumberFormat="1" applyFont="1" applyFill="1" applyBorder="1" applyAlignment="1" applyProtection="1">
      <alignment horizontal="center" vertical="center"/>
      <protection locked="0"/>
    </xf>
    <xf numFmtId="0" fontId="1" fillId="4" borderId="3" xfId="0" applyNumberFormat="1" applyFont="1" applyFill="1" applyBorder="1" applyAlignment="1" applyProtection="1">
      <alignment vertical="center"/>
      <protection locked="0"/>
    </xf>
    <xf numFmtId="164" fontId="2" fillId="2" borderId="3" xfId="0" applyNumberFormat="1" applyFont="1" applyFill="1" applyBorder="1" applyAlignment="1" applyProtection="1">
      <alignment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/>
    </xf>
    <xf numFmtId="0" fontId="1" fillId="4" borderId="3" xfId="0" applyNumberFormat="1" applyFont="1" applyFill="1" applyBorder="1" applyAlignment="1" applyProtection="1">
      <alignment horizontal="center" vertical="center"/>
      <protection locked="0"/>
    </xf>
    <xf numFmtId="164" fontId="2" fillId="2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Border="1" applyAlignment="1" applyProtection="1">
      <alignment horizontal="center" vertical="center"/>
    </xf>
    <xf numFmtId="164" fontId="2" fillId="3" borderId="3" xfId="0" applyNumberFormat="1" applyFont="1" applyFill="1" applyBorder="1" applyAlignment="1" applyProtection="1">
      <alignment horizontal="center" vertical="center"/>
    </xf>
    <xf numFmtId="1" fontId="2" fillId="2" borderId="3" xfId="0" applyNumberFormat="1" applyFont="1" applyFill="1" applyBorder="1" applyAlignment="1" applyProtection="1">
      <alignment horizontal="center" vertical="center"/>
    </xf>
    <xf numFmtId="0" fontId="1" fillId="3" borderId="3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right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3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3" xfId="0" applyNumberFormat="1" applyFont="1" applyFill="1" applyBorder="1" applyAlignment="1" applyProtection="1">
      <alignment vertical="center"/>
    </xf>
    <xf numFmtId="164" fontId="2" fillId="3" borderId="3" xfId="0" applyNumberFormat="1" applyFont="1" applyFill="1" applyBorder="1" applyAlignment="1" applyProtection="1">
      <alignment vertical="center"/>
    </xf>
    <xf numFmtId="0" fontId="1" fillId="3" borderId="3" xfId="0" applyNumberFormat="1" applyFont="1" applyFill="1" applyBorder="1" applyAlignment="1" applyProtection="1">
      <alignment horizontal="left" vertical="center"/>
    </xf>
    <xf numFmtId="0" fontId="1" fillId="0" borderId="3" xfId="1" applyNumberFormat="1" applyFont="1" applyFill="1" applyBorder="1" applyAlignment="1" applyProtection="1">
      <alignment horizontal="center"/>
    </xf>
    <xf numFmtId="0" fontId="0" fillId="0" borderId="0" xfId="0" applyNumberFormat="1" applyAlignment="1"/>
    <xf numFmtId="0" fontId="1" fillId="0" borderId="0" xfId="0" applyNumberFormat="1" applyFont="1" applyAlignment="1">
      <alignment horizontal="left" vertical="center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1" fillId="0" borderId="0" xfId="0" applyNumberFormat="1" applyFont="1" applyAlignment="1">
      <alignment horizontal="left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>
      <alignment horizontal="center" vertical="center"/>
    </xf>
  </cellXfs>
  <cellStyles count="2">
    <cellStyle name="Обычный" xfId="0" builtinId="0"/>
    <cellStyle name="Обычный 2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30"/>
  <sheetViews>
    <sheetView tabSelected="1" zoomScale="30" zoomScaleNormal="30" workbookViewId="0">
      <selection activeCell="A2" sqref="A2:AO30"/>
    </sheetView>
  </sheetViews>
  <sheetFormatPr defaultRowHeight="15"/>
  <sheetData>
    <row r="2" spans="1:41">
      <c r="A2" s="1"/>
      <c r="B2" s="1"/>
      <c r="C2" s="1"/>
      <c r="D2" s="2"/>
      <c r="E2" s="1"/>
      <c r="F2" s="2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3" t="s">
        <v>0</v>
      </c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15.7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>
      <c r="A6" s="7" t="s">
        <v>4</v>
      </c>
      <c r="B6" s="7" t="s">
        <v>5</v>
      </c>
      <c r="C6" s="7" t="s">
        <v>6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8" t="s">
        <v>7</v>
      </c>
    </row>
    <row r="7" spans="1:41" ht="168">
      <c r="A7" s="7"/>
      <c r="B7" s="7"/>
      <c r="C7" s="9" t="s">
        <v>8</v>
      </c>
      <c r="D7" s="10" t="s">
        <v>7</v>
      </c>
      <c r="E7" s="9" t="s">
        <v>9</v>
      </c>
      <c r="F7" s="10" t="s">
        <v>7</v>
      </c>
      <c r="G7" s="9" t="s">
        <v>10</v>
      </c>
      <c r="H7" s="10" t="s">
        <v>7</v>
      </c>
      <c r="I7" s="9" t="s">
        <v>11</v>
      </c>
      <c r="J7" s="10" t="s">
        <v>7</v>
      </c>
      <c r="K7" s="9" t="s">
        <v>12</v>
      </c>
      <c r="L7" s="10" t="s">
        <v>7</v>
      </c>
      <c r="M7" s="9" t="s">
        <v>13</v>
      </c>
      <c r="N7" s="10" t="s">
        <v>7</v>
      </c>
      <c r="O7" s="9" t="s">
        <v>14</v>
      </c>
      <c r="P7" s="10" t="s">
        <v>7</v>
      </c>
      <c r="Q7" s="9" t="s">
        <v>15</v>
      </c>
      <c r="R7" s="10" t="s">
        <v>7</v>
      </c>
      <c r="S7" s="9" t="s">
        <v>16</v>
      </c>
      <c r="T7" s="10" t="s">
        <v>7</v>
      </c>
      <c r="U7" s="9" t="s">
        <v>17</v>
      </c>
      <c r="V7" s="10" t="s">
        <v>7</v>
      </c>
      <c r="W7" s="9" t="s">
        <v>18</v>
      </c>
      <c r="X7" s="10" t="s">
        <v>7</v>
      </c>
      <c r="Y7" s="9" t="s">
        <v>19</v>
      </c>
      <c r="Z7" s="10" t="s">
        <v>7</v>
      </c>
      <c r="AA7" s="9" t="s">
        <v>20</v>
      </c>
      <c r="AB7" s="10" t="s">
        <v>7</v>
      </c>
      <c r="AC7" s="11" t="s">
        <v>21</v>
      </c>
      <c r="AD7" s="10" t="s">
        <v>7</v>
      </c>
      <c r="AE7" s="11" t="s">
        <v>22</v>
      </c>
      <c r="AF7" s="10" t="s">
        <v>7</v>
      </c>
      <c r="AG7" s="11" t="s">
        <v>23</v>
      </c>
      <c r="AH7" s="10" t="s">
        <v>7</v>
      </c>
      <c r="AI7" s="12" t="s">
        <v>24</v>
      </c>
      <c r="AJ7" s="10" t="s">
        <v>7</v>
      </c>
      <c r="AK7" s="9" t="s">
        <v>25</v>
      </c>
      <c r="AL7" s="10" t="s">
        <v>7</v>
      </c>
      <c r="AM7" s="9" t="s">
        <v>26</v>
      </c>
      <c r="AN7" s="10" t="s">
        <v>7</v>
      </c>
      <c r="AO7" s="8"/>
    </row>
    <row r="8" spans="1:41">
      <c r="A8" s="13" t="s">
        <v>27</v>
      </c>
      <c r="B8" s="14">
        <v>11</v>
      </c>
      <c r="C8" s="15">
        <v>11</v>
      </c>
      <c r="D8" s="16">
        <f t="shared" ref="D8:D22" si="0">C8*100/B8</f>
        <v>100</v>
      </c>
      <c r="E8" s="15">
        <v>11</v>
      </c>
      <c r="F8" s="16">
        <f t="shared" ref="F8:F22" si="1">E8*100/B8</f>
        <v>100</v>
      </c>
      <c r="G8" s="15">
        <v>11</v>
      </c>
      <c r="H8" s="16">
        <f t="shared" ref="H8:H14" si="2">G8*100/B8</f>
        <v>100</v>
      </c>
      <c r="I8" s="17"/>
      <c r="J8" s="18"/>
      <c r="K8" s="17"/>
      <c r="L8" s="18"/>
      <c r="M8" s="19">
        <v>11</v>
      </c>
      <c r="N8" s="20">
        <f>M8*100/B8</f>
        <v>100</v>
      </c>
      <c r="O8" s="17"/>
      <c r="P8" s="18"/>
      <c r="Q8" s="17"/>
      <c r="R8" s="18"/>
      <c r="S8" s="17"/>
      <c r="T8" s="18"/>
      <c r="U8" s="17"/>
      <c r="V8" s="18"/>
      <c r="W8" s="17"/>
      <c r="X8" s="18"/>
      <c r="Y8" s="17"/>
      <c r="Z8" s="18"/>
      <c r="AA8" s="17"/>
      <c r="AB8" s="18"/>
      <c r="AC8" s="21"/>
      <c r="AD8" s="20"/>
      <c r="AE8" s="21"/>
      <c r="AF8" s="20"/>
      <c r="AG8" s="21"/>
      <c r="AH8" s="20"/>
      <c r="AI8" s="22"/>
      <c r="AJ8" s="20"/>
      <c r="AK8" s="21"/>
      <c r="AL8" s="18"/>
      <c r="AM8" s="17"/>
      <c r="AN8" s="18"/>
      <c r="AO8" s="20">
        <f>((C8+E8+G8+M8)/(B8*4))*100</f>
        <v>100</v>
      </c>
    </row>
    <row r="9" spans="1:41">
      <c r="A9" s="13" t="s">
        <v>28</v>
      </c>
      <c r="B9" s="14">
        <v>4</v>
      </c>
      <c r="C9" s="15">
        <v>4</v>
      </c>
      <c r="D9" s="16">
        <f t="shared" si="0"/>
        <v>100</v>
      </c>
      <c r="E9" s="15">
        <v>4</v>
      </c>
      <c r="F9" s="16">
        <f t="shared" si="1"/>
        <v>100</v>
      </c>
      <c r="G9" s="15">
        <v>4</v>
      </c>
      <c r="H9" s="16">
        <f t="shared" si="2"/>
        <v>100</v>
      </c>
      <c r="I9" s="17"/>
      <c r="J9" s="18"/>
      <c r="K9" s="17"/>
      <c r="L9" s="18"/>
      <c r="M9" s="19">
        <v>4</v>
      </c>
      <c r="N9" s="20">
        <f>M9*100/B9</f>
        <v>100</v>
      </c>
      <c r="O9" s="17"/>
      <c r="P9" s="18"/>
      <c r="Q9" s="17"/>
      <c r="R9" s="18"/>
      <c r="S9" s="17"/>
      <c r="T9" s="18"/>
      <c r="U9" s="17"/>
      <c r="V9" s="18"/>
      <c r="W9" s="17"/>
      <c r="X9" s="18"/>
      <c r="Y9" s="17"/>
      <c r="Z9" s="18"/>
      <c r="AA9" s="17"/>
      <c r="AB9" s="18"/>
      <c r="AC9" s="19">
        <v>4</v>
      </c>
      <c r="AD9" s="20">
        <f>AC9*100/B9</f>
        <v>100</v>
      </c>
      <c r="AE9" s="19"/>
      <c r="AF9" s="20">
        <f>AE9*100/B9</f>
        <v>0</v>
      </c>
      <c r="AG9" s="19"/>
      <c r="AH9" s="20">
        <f>AG9*100/B9</f>
        <v>0</v>
      </c>
      <c r="AI9" s="23">
        <f t="shared" ref="AI9:AI22" si="3">AC9+AE9+AG9</f>
        <v>4</v>
      </c>
      <c r="AJ9" s="20">
        <f>AI9*100/B9</f>
        <v>100</v>
      </c>
      <c r="AK9" s="21"/>
      <c r="AL9" s="18"/>
      <c r="AM9" s="17"/>
      <c r="AN9" s="18"/>
      <c r="AO9" s="20">
        <f>((C9+E9+G9+M9+AI9)/(B9*5))*100</f>
        <v>100</v>
      </c>
    </row>
    <row r="10" spans="1:41">
      <c r="A10" s="13" t="s">
        <v>29</v>
      </c>
      <c r="B10" s="14">
        <v>4</v>
      </c>
      <c r="C10" s="15">
        <v>4</v>
      </c>
      <c r="D10" s="16">
        <f t="shared" si="0"/>
        <v>100</v>
      </c>
      <c r="E10" s="15">
        <v>4</v>
      </c>
      <c r="F10" s="16">
        <f t="shared" si="1"/>
        <v>100</v>
      </c>
      <c r="G10" s="15">
        <v>4</v>
      </c>
      <c r="H10" s="16">
        <f t="shared" si="2"/>
        <v>100</v>
      </c>
      <c r="I10" s="17"/>
      <c r="J10" s="18"/>
      <c r="K10" s="17"/>
      <c r="L10" s="18"/>
      <c r="M10" s="19">
        <v>4</v>
      </c>
      <c r="N10" s="20">
        <f>M10*100/B10</f>
        <v>100</v>
      </c>
      <c r="O10" s="17"/>
      <c r="P10" s="18"/>
      <c r="Q10" s="17"/>
      <c r="R10" s="18"/>
      <c r="S10" s="17"/>
      <c r="T10" s="18"/>
      <c r="U10" s="17"/>
      <c r="V10" s="18"/>
      <c r="W10" s="17"/>
      <c r="X10" s="18"/>
      <c r="Y10" s="17"/>
      <c r="Z10" s="18"/>
      <c r="AA10" s="17"/>
      <c r="AB10" s="18"/>
      <c r="AC10" s="19">
        <v>4</v>
      </c>
      <c r="AD10" s="20">
        <f>AC10*100/B10</f>
        <v>100</v>
      </c>
      <c r="AE10" s="19"/>
      <c r="AF10" s="20">
        <f>AE10*100/B10</f>
        <v>0</v>
      </c>
      <c r="AG10" s="19"/>
      <c r="AH10" s="20">
        <f>AG10*100/B10</f>
        <v>0</v>
      </c>
      <c r="AI10" s="23">
        <f t="shared" si="3"/>
        <v>4</v>
      </c>
      <c r="AJ10" s="20">
        <f>AI10*100/B10</f>
        <v>100</v>
      </c>
      <c r="AK10" s="21"/>
      <c r="AL10" s="18"/>
      <c r="AM10" s="17"/>
      <c r="AN10" s="18"/>
      <c r="AO10" s="20">
        <f>((C10+E10+G10+M10+AI10)/(B10*5))*100</f>
        <v>100</v>
      </c>
    </row>
    <row r="11" spans="1:41">
      <c r="A11" s="13" t="s">
        <v>30</v>
      </c>
      <c r="B11" s="14">
        <v>5</v>
      </c>
      <c r="C11" s="15">
        <v>5</v>
      </c>
      <c r="D11" s="16">
        <f t="shared" si="0"/>
        <v>100</v>
      </c>
      <c r="E11" s="15">
        <v>5</v>
      </c>
      <c r="F11" s="16">
        <f t="shared" si="1"/>
        <v>100</v>
      </c>
      <c r="G11" s="15">
        <v>5</v>
      </c>
      <c r="H11" s="16">
        <f t="shared" si="2"/>
        <v>100</v>
      </c>
      <c r="I11" s="17"/>
      <c r="J11" s="18"/>
      <c r="K11" s="17"/>
      <c r="L11" s="18"/>
      <c r="M11" s="19">
        <v>5</v>
      </c>
      <c r="N11" s="20">
        <f>M11*100/B11</f>
        <v>100</v>
      </c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17"/>
      <c r="Z11" s="18"/>
      <c r="AA11" s="17"/>
      <c r="AB11" s="18"/>
      <c r="AC11" s="19">
        <v>5</v>
      </c>
      <c r="AD11" s="20">
        <f>AC11*100/B11</f>
        <v>100</v>
      </c>
      <c r="AE11" s="19"/>
      <c r="AF11" s="20">
        <f>AE11*100/B11</f>
        <v>0</v>
      </c>
      <c r="AG11" s="19"/>
      <c r="AH11" s="20">
        <f>AG11*100/B11</f>
        <v>0</v>
      </c>
      <c r="AI11" s="23">
        <f t="shared" si="3"/>
        <v>5</v>
      </c>
      <c r="AJ11" s="20">
        <f>AI11*100/B11</f>
        <v>100</v>
      </c>
      <c r="AK11" s="19">
        <v>5</v>
      </c>
      <c r="AL11" s="20">
        <f>AK11*100/B11</f>
        <v>100</v>
      </c>
      <c r="AM11" s="24"/>
      <c r="AN11" s="22"/>
      <c r="AO11" s="20">
        <f>((C11+E11+G11+M11+AI11+AK11)/(B11*6))*100</f>
        <v>100</v>
      </c>
    </row>
    <row r="12" spans="1:41">
      <c r="A12" s="25" t="s">
        <v>31</v>
      </c>
      <c r="B12" s="26">
        <f>B8+B9+B10+B11</f>
        <v>24</v>
      </c>
      <c r="C12" s="26">
        <f>C8+C9+C10+C11</f>
        <v>24</v>
      </c>
      <c r="D12" s="16">
        <f t="shared" si="0"/>
        <v>100</v>
      </c>
      <c r="E12" s="26">
        <f>E8+E9+E10+E11</f>
        <v>24</v>
      </c>
      <c r="F12" s="16">
        <f t="shared" si="1"/>
        <v>100</v>
      </c>
      <c r="G12" s="26">
        <f>G8+G9+G10+G11</f>
        <v>24</v>
      </c>
      <c r="H12" s="16">
        <f t="shared" si="2"/>
        <v>100</v>
      </c>
      <c r="I12" s="27"/>
      <c r="J12" s="18"/>
      <c r="K12" s="27"/>
      <c r="L12" s="18"/>
      <c r="M12" s="26">
        <f>M8+M9+M10+M11</f>
        <v>24</v>
      </c>
      <c r="N12" s="20">
        <f>M12*100/B12</f>
        <v>100</v>
      </c>
      <c r="O12" s="27"/>
      <c r="P12" s="18"/>
      <c r="Q12" s="27"/>
      <c r="R12" s="18"/>
      <c r="S12" s="27"/>
      <c r="T12" s="18"/>
      <c r="U12" s="27"/>
      <c r="V12" s="18"/>
      <c r="W12" s="27"/>
      <c r="X12" s="18"/>
      <c r="Y12" s="27"/>
      <c r="Z12" s="18"/>
      <c r="AA12" s="27"/>
      <c r="AB12" s="18"/>
      <c r="AC12" s="26">
        <f>AC9+AC10+AC11</f>
        <v>13</v>
      </c>
      <c r="AD12" s="20">
        <f>AC12*100/(B9+B10+B11)</f>
        <v>100</v>
      </c>
      <c r="AE12" s="26">
        <f>AE9+AE10+AE11</f>
        <v>0</v>
      </c>
      <c r="AF12" s="20">
        <f>AE12*100/(B9+B10+B11)</f>
        <v>0</v>
      </c>
      <c r="AG12" s="26">
        <f>AG9+AG10+AG11</f>
        <v>0</v>
      </c>
      <c r="AH12" s="20">
        <f>AG12*100/(B9+B10+B11)</f>
        <v>0</v>
      </c>
      <c r="AI12" s="23">
        <f t="shared" si="3"/>
        <v>13</v>
      </c>
      <c r="AJ12" s="20">
        <f>AI12*100/(B9+B10+B11)</f>
        <v>100</v>
      </c>
      <c r="AK12" s="26">
        <f>AK11</f>
        <v>5</v>
      </c>
      <c r="AL12" s="20">
        <f>AK12*100/B11</f>
        <v>100</v>
      </c>
      <c r="AM12" s="28"/>
      <c r="AN12" s="22"/>
      <c r="AO12" s="20">
        <f>(((C8+E8+G8+M8)/(B8*4))+((C9+E9+G9+M9+AI9)/(B9*5))+((C10+E10+G10+M10+AI10)/(B10*5))+((C11+E11+G11+M11+AI11+AK11)/(B11*6)))/4*100</f>
        <v>100</v>
      </c>
    </row>
    <row r="13" spans="1:41">
      <c r="A13" s="13" t="s">
        <v>32</v>
      </c>
      <c r="B13" s="14">
        <v>7</v>
      </c>
      <c r="C13" s="15">
        <v>7</v>
      </c>
      <c r="D13" s="16">
        <f t="shared" si="0"/>
        <v>100</v>
      </c>
      <c r="E13" s="15">
        <v>7</v>
      </c>
      <c r="F13" s="16">
        <f t="shared" si="1"/>
        <v>100</v>
      </c>
      <c r="G13" s="19">
        <v>7</v>
      </c>
      <c r="H13" s="16">
        <f t="shared" si="2"/>
        <v>100</v>
      </c>
      <c r="I13" s="17"/>
      <c r="J13" s="18"/>
      <c r="K13" s="17"/>
      <c r="L13" s="18"/>
      <c r="M13" s="17"/>
      <c r="N13" s="18"/>
      <c r="O13" s="19">
        <v>7</v>
      </c>
      <c r="P13" s="20">
        <f t="shared" ref="P13:P21" si="4">O13*100/B13</f>
        <v>100</v>
      </c>
      <c r="Q13" s="17"/>
      <c r="R13" s="18"/>
      <c r="S13" s="17"/>
      <c r="T13" s="18"/>
      <c r="U13" s="19">
        <v>7</v>
      </c>
      <c r="V13" s="20">
        <f t="shared" ref="V13:V21" si="5">U13*100/B13</f>
        <v>100</v>
      </c>
      <c r="W13" s="19">
        <v>7</v>
      </c>
      <c r="X13" s="20">
        <f t="shared" ref="X13:X21" si="6">W13*100/B13</f>
        <v>100</v>
      </c>
      <c r="Y13" s="24"/>
      <c r="Z13" s="22"/>
      <c r="AA13" s="29"/>
      <c r="AB13" s="18"/>
      <c r="AC13" s="19">
        <v>7</v>
      </c>
      <c r="AD13" s="20">
        <f t="shared" ref="AD13:AD21" si="7">AC13*100/B13</f>
        <v>100</v>
      </c>
      <c r="AE13" s="19">
        <v>7</v>
      </c>
      <c r="AF13" s="20">
        <f t="shared" ref="AF13:AF21" si="8">AE13*100/B13</f>
        <v>100</v>
      </c>
      <c r="AG13" s="19"/>
      <c r="AH13" s="20">
        <f t="shared" ref="AH13:AH21" si="9">AG13*100/B13</f>
        <v>0</v>
      </c>
      <c r="AI13" s="23">
        <f t="shared" si="3"/>
        <v>14</v>
      </c>
      <c r="AJ13" s="20">
        <f t="shared" ref="AJ13:AJ21" si="10">AI13*100/B13</f>
        <v>200</v>
      </c>
      <c r="AK13" s="17"/>
      <c r="AL13" s="18"/>
      <c r="AM13" s="24"/>
      <c r="AN13" s="22"/>
      <c r="AO13" s="20">
        <f>((C13+E13+G13+O13+U13+W13+AA13+AI13)/(B13*8))*100</f>
        <v>100</v>
      </c>
    </row>
    <row r="14" spans="1:41">
      <c r="A14" s="13" t="s">
        <v>33</v>
      </c>
      <c r="B14" s="14">
        <v>5</v>
      </c>
      <c r="C14" s="15">
        <v>5</v>
      </c>
      <c r="D14" s="16">
        <f t="shared" si="0"/>
        <v>100</v>
      </c>
      <c r="E14" s="14">
        <v>5</v>
      </c>
      <c r="F14" s="16">
        <f t="shared" si="1"/>
        <v>100</v>
      </c>
      <c r="G14" s="19">
        <v>5</v>
      </c>
      <c r="H14" s="16">
        <f t="shared" si="2"/>
        <v>100</v>
      </c>
      <c r="I14" s="17"/>
      <c r="J14" s="18"/>
      <c r="K14" s="17"/>
      <c r="L14" s="18"/>
      <c r="M14" s="17"/>
      <c r="N14" s="18"/>
      <c r="O14" s="19">
        <v>5</v>
      </c>
      <c r="P14" s="20">
        <f t="shared" si="4"/>
        <v>100</v>
      </c>
      <c r="Q14" s="17"/>
      <c r="R14" s="18"/>
      <c r="S14" s="17"/>
      <c r="T14" s="18"/>
      <c r="U14" s="19">
        <v>5</v>
      </c>
      <c r="V14" s="20">
        <f t="shared" si="5"/>
        <v>100</v>
      </c>
      <c r="W14" s="19">
        <v>5</v>
      </c>
      <c r="X14" s="20">
        <f t="shared" si="6"/>
        <v>100</v>
      </c>
      <c r="Y14" s="19">
        <v>5</v>
      </c>
      <c r="Z14" s="20">
        <f>Y14*100/B14</f>
        <v>100</v>
      </c>
      <c r="AA14" s="19">
        <v>5</v>
      </c>
      <c r="AB14" s="20">
        <f t="shared" ref="AB14:AB21" si="11">AA14*100/B14</f>
        <v>100</v>
      </c>
      <c r="AC14" s="19">
        <v>5</v>
      </c>
      <c r="AD14" s="20">
        <f t="shared" si="7"/>
        <v>100</v>
      </c>
      <c r="AE14" s="19">
        <v>5</v>
      </c>
      <c r="AF14" s="20">
        <f t="shared" si="8"/>
        <v>100</v>
      </c>
      <c r="AG14" s="19"/>
      <c r="AH14" s="20">
        <f t="shared" si="9"/>
        <v>0</v>
      </c>
      <c r="AI14" s="23">
        <f t="shared" si="3"/>
        <v>10</v>
      </c>
      <c r="AJ14" s="20">
        <f t="shared" si="10"/>
        <v>200</v>
      </c>
      <c r="AK14" s="17"/>
      <c r="AL14" s="18"/>
      <c r="AM14" s="24"/>
      <c r="AN14" s="22"/>
      <c r="AO14" s="20">
        <f>((C14+E14+G14+O14+U14+W14+Y14+AA14+AI14)/(B14*9))*100</f>
        <v>111.11111111111111</v>
      </c>
    </row>
    <row r="15" spans="1:41">
      <c r="A15" s="13" t="s">
        <v>34</v>
      </c>
      <c r="B15" s="14">
        <v>3</v>
      </c>
      <c r="C15" s="15">
        <v>3</v>
      </c>
      <c r="D15" s="16">
        <f t="shared" si="0"/>
        <v>100</v>
      </c>
      <c r="E15" s="15">
        <v>3</v>
      </c>
      <c r="F15" s="16">
        <f t="shared" si="1"/>
        <v>100</v>
      </c>
      <c r="G15" s="30"/>
      <c r="H15" s="31"/>
      <c r="I15" s="19">
        <v>3</v>
      </c>
      <c r="J15" s="20">
        <f>I15*100/B15</f>
        <v>100</v>
      </c>
      <c r="K15" s="19">
        <v>3</v>
      </c>
      <c r="L15" s="20">
        <f>K15*100/B15</f>
        <v>100</v>
      </c>
      <c r="M15" s="17"/>
      <c r="N15" s="18"/>
      <c r="O15" s="19">
        <v>3</v>
      </c>
      <c r="P15" s="20">
        <f t="shared" si="4"/>
        <v>100</v>
      </c>
      <c r="Q15" s="19">
        <v>3</v>
      </c>
      <c r="R15" s="20">
        <f>Q15*100/B15</f>
        <v>100</v>
      </c>
      <c r="S15" s="17"/>
      <c r="T15" s="18"/>
      <c r="U15" s="19">
        <v>3</v>
      </c>
      <c r="V15" s="20">
        <f t="shared" si="5"/>
        <v>100</v>
      </c>
      <c r="W15" s="19">
        <v>3</v>
      </c>
      <c r="X15" s="20">
        <f t="shared" si="6"/>
        <v>100</v>
      </c>
      <c r="Y15" s="19">
        <v>3</v>
      </c>
      <c r="Z15" s="20">
        <f>Y15*100/B15</f>
        <v>100</v>
      </c>
      <c r="AA15" s="19">
        <v>3</v>
      </c>
      <c r="AB15" s="20">
        <f t="shared" si="11"/>
        <v>100</v>
      </c>
      <c r="AC15" s="19">
        <v>3</v>
      </c>
      <c r="AD15" s="20">
        <f t="shared" si="7"/>
        <v>100</v>
      </c>
      <c r="AE15" s="19">
        <v>5</v>
      </c>
      <c r="AF15" s="20">
        <f t="shared" si="8"/>
        <v>166.66666666666666</v>
      </c>
      <c r="AG15" s="19"/>
      <c r="AH15" s="20">
        <f t="shared" si="9"/>
        <v>0</v>
      </c>
      <c r="AI15" s="23">
        <f t="shared" si="3"/>
        <v>8</v>
      </c>
      <c r="AJ15" s="20">
        <f t="shared" si="10"/>
        <v>266.66666666666669</v>
      </c>
      <c r="AK15" s="17"/>
      <c r="AL15" s="18"/>
      <c r="AM15" s="19">
        <v>5</v>
      </c>
      <c r="AN15" s="20">
        <f>AM15*100/B15</f>
        <v>166.66666666666666</v>
      </c>
      <c r="AO15" s="20">
        <f>((C15+E15+I15+K15+O15+Q15+U15+W15+Y15+AA15+AI15+AM15)/(B15*12))*100</f>
        <v>119.44444444444444</v>
      </c>
    </row>
    <row r="16" spans="1:41">
      <c r="A16" s="13" t="s">
        <v>35</v>
      </c>
      <c r="B16" s="14">
        <v>4</v>
      </c>
      <c r="C16" s="15">
        <v>4</v>
      </c>
      <c r="D16" s="16">
        <f t="shared" si="0"/>
        <v>100</v>
      </c>
      <c r="E16" s="15">
        <v>4</v>
      </c>
      <c r="F16" s="16">
        <f t="shared" si="1"/>
        <v>100</v>
      </c>
      <c r="G16" s="30"/>
      <c r="H16" s="31"/>
      <c r="I16" s="19">
        <v>4</v>
      </c>
      <c r="J16" s="20">
        <f>I16*100/B16</f>
        <v>100</v>
      </c>
      <c r="K16" s="19">
        <v>4</v>
      </c>
      <c r="L16" s="20">
        <f>K16*100/B16</f>
        <v>100</v>
      </c>
      <c r="M16" s="17"/>
      <c r="N16" s="18"/>
      <c r="O16" s="19">
        <v>4</v>
      </c>
      <c r="P16" s="20">
        <f t="shared" si="4"/>
        <v>100</v>
      </c>
      <c r="Q16" s="19">
        <v>4</v>
      </c>
      <c r="R16" s="20">
        <f>Q16*100/B16</f>
        <v>100</v>
      </c>
      <c r="S16" s="19">
        <v>4</v>
      </c>
      <c r="T16" s="20">
        <f>S16*100/B16</f>
        <v>100</v>
      </c>
      <c r="U16" s="19">
        <v>4</v>
      </c>
      <c r="V16" s="20">
        <f t="shared" si="5"/>
        <v>100</v>
      </c>
      <c r="W16" s="19">
        <v>4</v>
      </c>
      <c r="X16" s="20">
        <f t="shared" si="6"/>
        <v>100</v>
      </c>
      <c r="Y16" s="19">
        <v>4</v>
      </c>
      <c r="Z16" s="20">
        <f>Y16*100/B16</f>
        <v>100</v>
      </c>
      <c r="AA16" s="19">
        <v>4</v>
      </c>
      <c r="AB16" s="20">
        <f t="shared" si="11"/>
        <v>100</v>
      </c>
      <c r="AC16" s="19">
        <v>4</v>
      </c>
      <c r="AD16" s="20">
        <f t="shared" si="7"/>
        <v>100</v>
      </c>
      <c r="AE16" s="19">
        <v>4</v>
      </c>
      <c r="AF16" s="20">
        <f t="shared" si="8"/>
        <v>100</v>
      </c>
      <c r="AG16" s="19"/>
      <c r="AH16" s="20">
        <f t="shared" si="9"/>
        <v>0</v>
      </c>
      <c r="AI16" s="23">
        <f t="shared" si="3"/>
        <v>8</v>
      </c>
      <c r="AJ16" s="20">
        <f t="shared" si="10"/>
        <v>200</v>
      </c>
      <c r="AK16" s="17"/>
      <c r="AL16" s="18"/>
      <c r="AM16" s="19">
        <v>4</v>
      </c>
      <c r="AN16" s="20">
        <f>AM16*100/B16</f>
        <v>100</v>
      </c>
      <c r="AO16" s="20">
        <f>((C16+E16+I16+K16+O16+Q16+U16+W16+Y16+AA16+AI16+AM16)/(B16*12))*100</f>
        <v>108.33333333333333</v>
      </c>
    </row>
    <row r="17" spans="1:41">
      <c r="A17" s="13" t="s">
        <v>36</v>
      </c>
      <c r="B17" s="14">
        <v>4</v>
      </c>
      <c r="C17" s="15">
        <v>4</v>
      </c>
      <c r="D17" s="16">
        <f t="shared" si="0"/>
        <v>100</v>
      </c>
      <c r="E17" s="15">
        <v>4</v>
      </c>
      <c r="F17" s="16">
        <f t="shared" si="1"/>
        <v>100</v>
      </c>
      <c r="G17" s="30"/>
      <c r="H17" s="31"/>
      <c r="I17" s="19">
        <v>4</v>
      </c>
      <c r="J17" s="20">
        <f>I17*100/B17</f>
        <v>100</v>
      </c>
      <c r="K17" s="19">
        <v>4</v>
      </c>
      <c r="L17" s="20">
        <f>K17*100/B17</f>
        <v>100</v>
      </c>
      <c r="M17" s="17"/>
      <c r="N17" s="18"/>
      <c r="O17" s="19">
        <v>4</v>
      </c>
      <c r="P17" s="20">
        <f t="shared" si="4"/>
        <v>100</v>
      </c>
      <c r="Q17" s="19">
        <v>4</v>
      </c>
      <c r="R17" s="20">
        <f>Q17*100/B17</f>
        <v>100</v>
      </c>
      <c r="S17" s="19">
        <v>4</v>
      </c>
      <c r="T17" s="20">
        <f>S17*100/B17</f>
        <v>100</v>
      </c>
      <c r="U17" s="19">
        <v>4</v>
      </c>
      <c r="V17" s="20">
        <f t="shared" si="5"/>
        <v>100</v>
      </c>
      <c r="W17" s="19">
        <v>4</v>
      </c>
      <c r="X17" s="20">
        <f t="shared" si="6"/>
        <v>100</v>
      </c>
      <c r="Y17" s="19">
        <v>4</v>
      </c>
      <c r="Z17" s="20">
        <f>Y17*100/B17</f>
        <v>100</v>
      </c>
      <c r="AA17" s="19">
        <v>4</v>
      </c>
      <c r="AB17" s="20">
        <f t="shared" si="11"/>
        <v>100</v>
      </c>
      <c r="AC17" s="19"/>
      <c r="AD17" s="20">
        <f t="shared" si="7"/>
        <v>0</v>
      </c>
      <c r="AE17" s="19">
        <v>4</v>
      </c>
      <c r="AF17" s="20">
        <f t="shared" si="8"/>
        <v>100</v>
      </c>
      <c r="AG17" s="19"/>
      <c r="AH17" s="20">
        <f t="shared" si="9"/>
        <v>0</v>
      </c>
      <c r="AI17" s="23">
        <f t="shared" si="3"/>
        <v>4</v>
      </c>
      <c r="AJ17" s="20">
        <f t="shared" si="10"/>
        <v>100</v>
      </c>
      <c r="AK17" s="17"/>
      <c r="AL17" s="18"/>
      <c r="AM17" s="19">
        <v>4</v>
      </c>
      <c r="AN17" s="20">
        <f>AM17*100/B17</f>
        <v>100</v>
      </c>
      <c r="AO17" s="20">
        <f>((C17+E17+I17+K17+O17+Q17+U17+W17+Y17+AA17+AI17+AM17)/(B17*12))*100</f>
        <v>100</v>
      </c>
    </row>
    <row r="18" spans="1:41">
      <c r="A18" s="25" t="s">
        <v>37</v>
      </c>
      <c r="B18" s="26">
        <f>B13+B14+B15+B16+B17</f>
        <v>23</v>
      </c>
      <c r="C18" s="26">
        <f>C13+C14+C15+C16+C17</f>
        <v>23</v>
      </c>
      <c r="D18" s="16">
        <f t="shared" si="0"/>
        <v>100</v>
      </c>
      <c r="E18" s="26">
        <f>E13+E14+E15+E16+E17</f>
        <v>23</v>
      </c>
      <c r="F18" s="16">
        <f t="shared" si="1"/>
        <v>100</v>
      </c>
      <c r="G18" s="26">
        <f>G13+G14</f>
        <v>12</v>
      </c>
      <c r="H18" s="16">
        <f>G18*100/(B13+B14)</f>
        <v>100</v>
      </c>
      <c r="I18" s="26">
        <f>I15+I16+I17</f>
        <v>11</v>
      </c>
      <c r="J18" s="20">
        <f>I18*100/(B15+B16+B17)</f>
        <v>100</v>
      </c>
      <c r="K18" s="26">
        <f>K15+K16+K17</f>
        <v>11</v>
      </c>
      <c r="L18" s="20">
        <f>K18*100/(B15+B16+B17)</f>
        <v>100</v>
      </c>
      <c r="M18" s="27"/>
      <c r="N18" s="18"/>
      <c r="O18" s="26">
        <f>O13+O14+O15+O16+O17</f>
        <v>23</v>
      </c>
      <c r="P18" s="20">
        <f t="shared" si="4"/>
        <v>100</v>
      </c>
      <c r="Q18" s="26">
        <f>Q15+Q16+Q17</f>
        <v>11</v>
      </c>
      <c r="R18" s="20">
        <f>Q18*100/(B15+B16+B17)</f>
        <v>100</v>
      </c>
      <c r="S18" s="26">
        <f>S16+S17</f>
        <v>8</v>
      </c>
      <c r="T18" s="20">
        <f>S18*100/(B16+B17)</f>
        <v>100</v>
      </c>
      <c r="U18" s="26">
        <f>U13+U14+U15+U16+U17</f>
        <v>23</v>
      </c>
      <c r="V18" s="20">
        <f t="shared" si="5"/>
        <v>100</v>
      </c>
      <c r="W18" s="26">
        <f>W13+W14+W15+W16+W17</f>
        <v>23</v>
      </c>
      <c r="X18" s="20">
        <f t="shared" si="6"/>
        <v>100</v>
      </c>
      <c r="Y18" s="26">
        <f>Y14+Y15+Y16+Y17</f>
        <v>16</v>
      </c>
      <c r="Z18" s="20">
        <f>Y18*100/(B14+B15+B16+B17)</f>
        <v>100</v>
      </c>
      <c r="AA18" s="26">
        <f>AA14+AA15+AA16+AA17</f>
        <v>16</v>
      </c>
      <c r="AB18" s="20">
        <f t="shared" si="11"/>
        <v>69.565217391304344</v>
      </c>
      <c r="AC18" s="26">
        <f>AC13+AC14+AC15+AC16+AC17</f>
        <v>19</v>
      </c>
      <c r="AD18" s="20">
        <f t="shared" si="7"/>
        <v>82.608695652173907</v>
      </c>
      <c r="AE18" s="26">
        <f>AE13+AE14+AE15+AE16+AE17</f>
        <v>25</v>
      </c>
      <c r="AF18" s="20">
        <f t="shared" si="8"/>
        <v>108.69565217391305</v>
      </c>
      <c r="AG18" s="26">
        <f>AG13+AG14+AG15+AG16+AG17</f>
        <v>0</v>
      </c>
      <c r="AH18" s="20">
        <f t="shared" si="9"/>
        <v>0</v>
      </c>
      <c r="AI18" s="23">
        <f t="shared" si="3"/>
        <v>44</v>
      </c>
      <c r="AJ18" s="20">
        <f t="shared" si="10"/>
        <v>191.30434782608697</v>
      </c>
      <c r="AK18" s="27"/>
      <c r="AL18" s="18"/>
      <c r="AM18" s="26">
        <f>AM15+AM16+AM17</f>
        <v>13</v>
      </c>
      <c r="AN18" s="20">
        <f>AM18*100/(B15+B16+B17)</f>
        <v>118.18181818181819</v>
      </c>
      <c r="AO18" s="20">
        <f>(((C13+E13+G13+O13+U13+W13+AA13+AI13)/(B13*8))+((C14+E14+G14+O14+U14+W14+Y14+AA14+AI14)/(B14*9))+((C15+E15+I15+K15+O15+Q15+U15+W15+Y15+AA15+AI15+AM15)/(B15*12))+((C16+E16+I16+K16+O16+Q16+U16+W16+Y16+AA16+AI16+AM16)/(B16*12))+((C17+E17+I17+K17+O17+Q17+U17+W17+Y17+AA17+AI17+AM17)/(B17*12)))/5*100</f>
        <v>107.77777777777777</v>
      </c>
    </row>
    <row r="19" spans="1:41">
      <c r="A19" s="13" t="s">
        <v>38</v>
      </c>
      <c r="B19" s="14">
        <v>5</v>
      </c>
      <c r="C19" s="15">
        <v>5</v>
      </c>
      <c r="D19" s="16">
        <f t="shared" si="0"/>
        <v>100</v>
      </c>
      <c r="E19" s="15">
        <v>5</v>
      </c>
      <c r="F19" s="16">
        <f t="shared" si="1"/>
        <v>100</v>
      </c>
      <c r="G19" s="30"/>
      <c r="H19" s="31"/>
      <c r="I19" s="19">
        <v>5</v>
      </c>
      <c r="J19" s="20">
        <f>I19*100/B19</f>
        <v>100</v>
      </c>
      <c r="K19" s="19">
        <v>5</v>
      </c>
      <c r="L19" s="20">
        <f>K19*100/B19</f>
        <v>100</v>
      </c>
      <c r="M19" s="17"/>
      <c r="N19" s="18"/>
      <c r="O19" s="19">
        <v>5</v>
      </c>
      <c r="P19" s="20">
        <f t="shared" si="4"/>
        <v>100</v>
      </c>
      <c r="Q19" s="19">
        <v>5</v>
      </c>
      <c r="R19" s="20">
        <f>Q19*100/B19</f>
        <v>100</v>
      </c>
      <c r="S19" s="19">
        <v>5</v>
      </c>
      <c r="T19" s="20">
        <f>S19*100/B19</f>
        <v>100</v>
      </c>
      <c r="U19" s="19">
        <v>5</v>
      </c>
      <c r="V19" s="20">
        <f t="shared" si="5"/>
        <v>100</v>
      </c>
      <c r="W19" s="19">
        <v>5</v>
      </c>
      <c r="X19" s="20">
        <f t="shared" si="6"/>
        <v>100</v>
      </c>
      <c r="Y19" s="19">
        <v>5</v>
      </c>
      <c r="Z19" s="20">
        <f>Y19*100/B19</f>
        <v>100</v>
      </c>
      <c r="AA19" s="19">
        <v>5</v>
      </c>
      <c r="AB19" s="20">
        <f t="shared" si="11"/>
        <v>100</v>
      </c>
      <c r="AC19" s="19"/>
      <c r="AD19" s="20">
        <f t="shared" si="7"/>
        <v>0</v>
      </c>
      <c r="AE19" s="19">
        <v>5</v>
      </c>
      <c r="AF19" s="20">
        <f t="shared" si="8"/>
        <v>100</v>
      </c>
      <c r="AG19" s="19"/>
      <c r="AH19" s="20">
        <f t="shared" si="9"/>
        <v>0</v>
      </c>
      <c r="AI19" s="23">
        <f t="shared" si="3"/>
        <v>5</v>
      </c>
      <c r="AJ19" s="20">
        <f t="shared" si="10"/>
        <v>100</v>
      </c>
      <c r="AK19" s="17"/>
      <c r="AL19" s="18"/>
      <c r="AM19" s="19">
        <v>5</v>
      </c>
      <c r="AN19" s="20">
        <f>AM19*100/B19</f>
        <v>100</v>
      </c>
      <c r="AO19" s="20">
        <f>((C19+E19+I19+K19+O19+Q19+U19+W19+Y19+AA19+AI19+AM19)/(B19*12))*100</f>
        <v>100</v>
      </c>
    </row>
    <row r="20" spans="1:41">
      <c r="A20" s="32" t="s">
        <v>39</v>
      </c>
      <c r="B20" s="14">
        <v>3</v>
      </c>
      <c r="C20" s="15">
        <v>3</v>
      </c>
      <c r="D20" s="16">
        <f t="shared" si="0"/>
        <v>100</v>
      </c>
      <c r="E20" s="15">
        <v>3</v>
      </c>
      <c r="F20" s="16">
        <f t="shared" si="1"/>
        <v>100</v>
      </c>
      <c r="G20" s="30"/>
      <c r="H20" s="31"/>
      <c r="I20" s="19">
        <v>3</v>
      </c>
      <c r="J20" s="20">
        <f>I20*100/B20</f>
        <v>100</v>
      </c>
      <c r="K20" s="19">
        <v>3</v>
      </c>
      <c r="L20" s="20">
        <f>K20*100/B20</f>
        <v>100</v>
      </c>
      <c r="M20" s="17"/>
      <c r="N20" s="18"/>
      <c r="O20" s="19">
        <v>3</v>
      </c>
      <c r="P20" s="20">
        <f t="shared" si="4"/>
        <v>100</v>
      </c>
      <c r="Q20" s="19">
        <v>3</v>
      </c>
      <c r="R20" s="20">
        <f>Q20*100/B20</f>
        <v>100</v>
      </c>
      <c r="S20" s="19">
        <v>3</v>
      </c>
      <c r="T20" s="20">
        <f>S20*100/B20</f>
        <v>100</v>
      </c>
      <c r="U20" s="19">
        <v>3</v>
      </c>
      <c r="V20" s="20">
        <f t="shared" si="5"/>
        <v>100</v>
      </c>
      <c r="W20" s="19">
        <v>3</v>
      </c>
      <c r="X20" s="20">
        <f t="shared" si="6"/>
        <v>100</v>
      </c>
      <c r="Y20" s="19">
        <v>3</v>
      </c>
      <c r="Z20" s="20">
        <f>Y20*100/B20</f>
        <v>100</v>
      </c>
      <c r="AA20" s="19">
        <v>3</v>
      </c>
      <c r="AB20" s="20">
        <f t="shared" si="11"/>
        <v>100</v>
      </c>
      <c r="AC20" s="19"/>
      <c r="AD20" s="20">
        <f t="shared" si="7"/>
        <v>0</v>
      </c>
      <c r="AE20" s="19">
        <v>3</v>
      </c>
      <c r="AF20" s="20">
        <f t="shared" si="8"/>
        <v>100</v>
      </c>
      <c r="AG20" s="19"/>
      <c r="AH20" s="20">
        <f t="shared" si="9"/>
        <v>0</v>
      </c>
      <c r="AI20" s="23">
        <f t="shared" si="3"/>
        <v>3</v>
      </c>
      <c r="AJ20" s="20">
        <f t="shared" si="10"/>
        <v>100</v>
      </c>
      <c r="AK20" s="17"/>
      <c r="AL20" s="18"/>
      <c r="AM20" s="19">
        <v>3</v>
      </c>
      <c r="AN20" s="20">
        <f>AM20*100/B20</f>
        <v>100</v>
      </c>
      <c r="AO20" s="20">
        <f>((C20+E20+I20+K20+O20+Q20+U20+W20+Y20+AA20+AI20+AM20)/(B20*12))*100</f>
        <v>100</v>
      </c>
    </row>
    <row r="21" spans="1:41">
      <c r="A21" s="25" t="s">
        <v>40</v>
      </c>
      <c r="B21" s="26">
        <f>B19+B20</f>
        <v>8</v>
      </c>
      <c r="C21" s="26">
        <f>C19+C20</f>
        <v>8</v>
      </c>
      <c r="D21" s="16">
        <f t="shared" si="0"/>
        <v>100</v>
      </c>
      <c r="E21" s="26">
        <f>E19+E20</f>
        <v>8</v>
      </c>
      <c r="F21" s="16">
        <f t="shared" si="1"/>
        <v>100</v>
      </c>
      <c r="G21" s="28"/>
      <c r="H21" s="31"/>
      <c r="I21" s="26">
        <f>I19+I20</f>
        <v>8</v>
      </c>
      <c r="J21" s="20">
        <f>I21*100/B21</f>
        <v>100</v>
      </c>
      <c r="K21" s="26">
        <f>K19+K20</f>
        <v>8</v>
      </c>
      <c r="L21" s="20">
        <f>K21*100/B21</f>
        <v>100</v>
      </c>
      <c r="M21" s="27"/>
      <c r="N21" s="18"/>
      <c r="O21" s="26">
        <f>O19+O20</f>
        <v>8</v>
      </c>
      <c r="P21" s="20">
        <f t="shared" si="4"/>
        <v>100</v>
      </c>
      <c r="Q21" s="26">
        <f>Q19+Q20</f>
        <v>8</v>
      </c>
      <c r="R21" s="20">
        <f>Q21*100/B21</f>
        <v>100</v>
      </c>
      <c r="S21" s="26">
        <f>S19+S20</f>
        <v>8</v>
      </c>
      <c r="T21" s="20">
        <f>S21*100/B21</f>
        <v>100</v>
      </c>
      <c r="U21" s="26">
        <f>U19+U20</f>
        <v>8</v>
      </c>
      <c r="V21" s="20">
        <f t="shared" si="5"/>
        <v>100</v>
      </c>
      <c r="W21" s="26">
        <f>W19+W20</f>
        <v>8</v>
      </c>
      <c r="X21" s="20">
        <f t="shared" si="6"/>
        <v>100</v>
      </c>
      <c r="Y21" s="26">
        <f>Y19+Y20</f>
        <v>8</v>
      </c>
      <c r="Z21" s="20">
        <f>Y21*100/B21</f>
        <v>100</v>
      </c>
      <c r="AA21" s="26">
        <f>AA19+AA20</f>
        <v>8</v>
      </c>
      <c r="AB21" s="20">
        <f t="shared" si="11"/>
        <v>100</v>
      </c>
      <c r="AC21" s="26">
        <f>AC19+AC20</f>
        <v>0</v>
      </c>
      <c r="AD21" s="20">
        <f t="shared" si="7"/>
        <v>0</v>
      </c>
      <c r="AE21" s="26">
        <f>AE19+AE20</f>
        <v>8</v>
      </c>
      <c r="AF21" s="20">
        <f t="shared" si="8"/>
        <v>100</v>
      </c>
      <c r="AG21" s="26">
        <f>AG19+AG20</f>
        <v>0</v>
      </c>
      <c r="AH21" s="20">
        <f t="shared" si="9"/>
        <v>0</v>
      </c>
      <c r="AI21" s="23">
        <f t="shared" si="3"/>
        <v>8</v>
      </c>
      <c r="AJ21" s="20">
        <f t="shared" si="10"/>
        <v>100</v>
      </c>
      <c r="AK21" s="27"/>
      <c r="AL21" s="18"/>
      <c r="AM21" s="26">
        <f>AM19+AM20</f>
        <v>8</v>
      </c>
      <c r="AN21" s="20">
        <f>AM21*100/B21</f>
        <v>100</v>
      </c>
      <c r="AO21" s="20">
        <f>(((C19+E19+I19+K19+O19+Q19+U19+W19+Y19+AA19+AI19+AM19)/(B19*12))+((C20+E20+I20+K20+O20+Q20+U20+W20+Y20+AA20+AI20+AM20)/(B20*12)))/2*100</f>
        <v>100</v>
      </c>
    </row>
    <row r="22" spans="1:41">
      <c r="A22" s="33" t="s">
        <v>41</v>
      </c>
      <c r="B22" s="26">
        <f>B12+B18+B21</f>
        <v>55</v>
      </c>
      <c r="C22" s="26">
        <f>C12+C18+C21</f>
        <v>55</v>
      </c>
      <c r="D22" s="16">
        <f t="shared" si="0"/>
        <v>100</v>
      </c>
      <c r="E22" s="26">
        <f>E12+E18+E21</f>
        <v>55</v>
      </c>
      <c r="F22" s="16">
        <f t="shared" si="1"/>
        <v>100</v>
      </c>
      <c r="G22" s="26">
        <f>G12+G15</f>
        <v>24</v>
      </c>
      <c r="H22" s="16">
        <f>G22*100/B22</f>
        <v>43.636363636363633</v>
      </c>
      <c r="I22" s="26">
        <f>I18+I21</f>
        <v>19</v>
      </c>
      <c r="J22" s="20">
        <f>I22*100/(B15+B16+B17+B19+B20)</f>
        <v>100</v>
      </c>
      <c r="K22" s="26">
        <f>K18+K21</f>
        <v>19</v>
      </c>
      <c r="L22" s="20">
        <f>K22*100/(B15+B16+B17+B19+B20)</f>
        <v>100</v>
      </c>
      <c r="M22" s="26">
        <f>M8+M9+M10+M11</f>
        <v>24</v>
      </c>
      <c r="N22" s="20">
        <f>M22*100/(B8+B9+B10+B11)</f>
        <v>100</v>
      </c>
      <c r="O22" s="26">
        <f>O18+O21</f>
        <v>31</v>
      </c>
      <c r="P22" s="20">
        <f>O22*100/(B13+B14+B15+B16+B17+B19+B20)</f>
        <v>100</v>
      </c>
      <c r="Q22" s="26">
        <f>Q18+Q21</f>
        <v>19</v>
      </c>
      <c r="R22" s="20">
        <f>Q22*100/(B15+B16+B17+B19+B20)</f>
        <v>100</v>
      </c>
      <c r="S22" s="26">
        <f>S18+S21</f>
        <v>16</v>
      </c>
      <c r="T22" s="20">
        <f>S22*100/(B16+B17+B19+B20)</f>
        <v>100</v>
      </c>
      <c r="U22" s="26">
        <f>U18+U21</f>
        <v>31</v>
      </c>
      <c r="V22" s="20">
        <f>U22*100/(B13+B14+B15+B16+B17+B19+B20)</f>
        <v>100</v>
      </c>
      <c r="W22" s="26">
        <f>W18+W21</f>
        <v>31</v>
      </c>
      <c r="X22" s="20">
        <f>W22*100/(B13+B14+B15+B16+B17+B19+B20)</f>
        <v>100</v>
      </c>
      <c r="Y22" s="26">
        <f>Y18+Y21</f>
        <v>24</v>
      </c>
      <c r="Z22" s="20">
        <f>Y22*100/(B14+B15+B16+B17+B19+B20)</f>
        <v>100</v>
      </c>
      <c r="AA22" s="26">
        <f>AA18+AA21</f>
        <v>24</v>
      </c>
      <c r="AB22" s="20">
        <f>AA22*100/(B13+B14+B15+B16+B17+B19+B20)</f>
        <v>77.41935483870968</v>
      </c>
      <c r="AC22" s="26">
        <f>AC12+AC18+AC21</f>
        <v>32</v>
      </c>
      <c r="AD22" s="20">
        <f>AC22*100/(B9+B10+B11+B13+B14+B15+B16+B17+B19+B20)</f>
        <v>72.727272727272734</v>
      </c>
      <c r="AE22" s="26">
        <f>AE12+AE18+AE21</f>
        <v>33</v>
      </c>
      <c r="AF22" s="20">
        <f>AE22*100/(B9+B10+B11+B13+B14+B15+B16+B17+B19+B20)</f>
        <v>75</v>
      </c>
      <c r="AG22" s="26">
        <f>AG12+AG18+AG21</f>
        <v>0</v>
      </c>
      <c r="AH22" s="20">
        <f>AG22*100/(B9+B10+B11+B13+B14+B15+B16+B17+B19+B20)</f>
        <v>0</v>
      </c>
      <c r="AI22" s="23">
        <f t="shared" si="3"/>
        <v>65</v>
      </c>
      <c r="AJ22" s="20">
        <f>AI22*100/(B9+B10+B11+B13+B14+B15+B16+B17+B19+B20)</f>
        <v>147.72727272727272</v>
      </c>
      <c r="AK22" s="26">
        <f>AK12</f>
        <v>5</v>
      </c>
      <c r="AL22" s="20">
        <f>AK22*100/B11</f>
        <v>100</v>
      </c>
      <c r="AM22" s="26">
        <f>AM18+AM21</f>
        <v>21</v>
      </c>
      <c r="AN22" s="20">
        <f>AM22*100/(B15+B16+B17+B19+B20)</f>
        <v>110.52631578947368</v>
      </c>
      <c r="AO22" s="20">
        <f>((((C8+E8+G8+M8)/(B8*4))+((C9+E9+G9+M9+AI9)/(B9*5))+((C10+E10+G10+M10+AI10)/(B10*5))+((C11+E11+G11+M11+AI11+AK11)/(B11*6)))+(((C13+E13+G13+O13+U13+W13+AA13+AI13)/(B13*8))+((C14+E14+G14+O14+U14+W14+Y14+AA14+AI14)/(B14*9))+((C15+E15+I15+K15+O15+Q15+U15+W15+Y15+AA15+AI15+AM15)/(B15*12))+((C16+E16+I16+K16+O16+Q16+U16+W16+Y16+AA16+AI16+AM16)/(B16*12))+((C17+E17+I17+K17+O17+Q17+U17+W17+Y17+AA17+AI17+AM17)/(B17*12)))+(((C19+E19+I19+K19+O19+Q19+U19+W19+Y19+AA19+AI19+AM19)/(B19*12))+((C20+E20+I20+K20+O20+Q20+U20+W20+Y20+AA20+AI20+AM20)/(B20*12))))/11*100</f>
        <v>103.53535353535355</v>
      </c>
    </row>
    <row r="23" spans="1:4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>
      <c r="A25" s="35" t="s">
        <v>42</v>
      </c>
      <c r="B25" s="35"/>
      <c r="C25" s="35"/>
      <c r="D25" s="36" t="s">
        <v>43</v>
      </c>
      <c r="E25" s="36"/>
      <c r="F25" s="36"/>
      <c r="G25" s="36"/>
      <c r="H25" s="36"/>
      <c r="I25" s="36"/>
      <c r="J25" s="36"/>
      <c r="K25" s="36"/>
      <c r="L25" s="36"/>
      <c r="M25" s="37"/>
      <c r="N25" s="37"/>
      <c r="O25" s="37"/>
      <c r="P25" s="37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>
      <c r="A26" s="38"/>
      <c r="B26" s="38"/>
      <c r="C26" s="38"/>
      <c r="D26" s="39" t="s">
        <v>44</v>
      </c>
      <c r="E26" s="39"/>
      <c r="F26" s="39"/>
      <c r="G26" s="39"/>
      <c r="H26" s="39"/>
      <c r="I26" s="39"/>
      <c r="J26" s="39"/>
      <c r="K26" s="39"/>
      <c r="L26" s="39"/>
      <c r="M26" s="40"/>
      <c r="N26" s="40"/>
      <c r="O26" s="40"/>
      <c r="P26" s="40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>
      <c r="A27" s="38"/>
      <c r="B27" s="38"/>
      <c r="C27" s="38"/>
      <c r="D27" s="34"/>
      <c r="E27" s="34"/>
      <c r="F27" s="34"/>
      <c r="G27" s="34"/>
      <c r="H27" s="3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>
      <c r="A28" s="41" t="s">
        <v>45</v>
      </c>
      <c r="B28" s="41"/>
      <c r="C28" s="41"/>
      <c r="D28" s="42">
        <v>34539</v>
      </c>
      <c r="E28" s="1" t="s">
        <v>46</v>
      </c>
      <c r="F28" s="36">
        <v>45247</v>
      </c>
      <c r="G28" s="36"/>
      <c r="H28" s="2" t="s">
        <v>47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>
      <c r="A29" s="1"/>
      <c r="B29" s="1"/>
      <c r="C29" s="1"/>
      <c r="D29" s="43" t="s">
        <v>48</v>
      </c>
      <c r="E29" s="1"/>
      <c r="F29" s="39" t="s">
        <v>49</v>
      </c>
      <c r="G29" s="39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>
      <c r="A30" s="1"/>
      <c r="B30" s="1"/>
      <c r="C30" s="1"/>
      <c r="D30" s="2"/>
      <c r="E30" s="1"/>
      <c r="F30" s="2"/>
      <c r="G30" s="1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</sheetData>
  <mergeCells count="14">
    <mergeCell ref="A25:C25"/>
    <mergeCell ref="D25:L25"/>
    <mergeCell ref="D26:L26"/>
    <mergeCell ref="A28:C28"/>
    <mergeCell ref="F28:G28"/>
    <mergeCell ref="F29:G29"/>
    <mergeCell ref="AD2:AO2"/>
    <mergeCell ref="A3:AO3"/>
    <mergeCell ref="A4:AO4"/>
    <mergeCell ref="A5:AO5"/>
    <mergeCell ref="A6:A7"/>
    <mergeCell ref="B6:B7"/>
    <mergeCell ref="C6:AN6"/>
    <mergeCell ref="AO6:AO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2019-02-07T16:41:06Z</dcterms:modified>
</cp:coreProperties>
</file>